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10" windowWidth="19320" windowHeight="9570" tabRatio="742" activeTab="2"/>
  </bookViews>
  <sheets>
    <sheet name="Приложение 2-работы" sheetId="1" r:id="rId1"/>
    <sheet name="Приложение 3 НЗ" sheetId="2" r:id="rId2"/>
    <sheet name="Приложение 4 ФО" sheetId="3" r:id="rId3"/>
  </sheets>
  <definedNames>
    <definedName name="_xlnm.Print_Titles" localSheetId="0">'Приложение 2-работы'!$4:$4</definedName>
    <definedName name="_xlnm.Print_Titles" localSheetId="1">'Приложение 3 НЗ'!$4:$4</definedName>
    <definedName name="_xlnm.Print_Titles" localSheetId="2">'Приложение 4 ФО'!$4:$4</definedName>
  </definedNames>
  <calcPr fullCalcOnLoad="1"/>
</workbook>
</file>

<file path=xl/sharedStrings.xml><?xml version="1.0" encoding="utf-8"?>
<sst xmlns="http://schemas.openxmlformats.org/spreadsheetml/2006/main" count="616" uniqueCount="82">
  <si>
    <t>Наименование государственной услуги или работы</t>
  </si>
  <si>
    <t>Условия (формы) оказания государственной услуги или выполнения работы</t>
  </si>
  <si>
    <r>
      <t>Объем государственной работы (V</t>
    </r>
    <r>
      <rPr>
        <vertAlign val="subscript"/>
        <sz val="10"/>
        <rFont val="Times New Roman"/>
        <family val="1"/>
      </rPr>
      <t>w</t>
    </r>
    <r>
      <rPr>
        <sz val="10"/>
        <rFont val="Times New Roman"/>
        <family val="1"/>
      </rPr>
      <t>)</t>
    </r>
  </si>
  <si>
    <t>Наименование учреждения</t>
  </si>
  <si>
    <t>Реестровый номер услуги</t>
  </si>
  <si>
    <t>Организация и обеспечение подготовки спортивного резерва</t>
  </si>
  <si>
    <t>Организация мероприятий по подготовке спортивных сборных команд</t>
  </si>
  <si>
    <t>х</t>
  </si>
  <si>
    <t>Обеспечение участия лиц, проходящих спортивную подготовку, в спортивных соревнованиях</t>
  </si>
  <si>
    <t/>
  </si>
  <si>
    <t>Организация и проведение официальных спортивных мероприятий</t>
  </si>
  <si>
    <t>Организация и проведение официальных физкультурных (физкультурно-оздоровительных) мероприятий</t>
  </si>
  <si>
    <r>
      <t>Объем государственной услуги (V</t>
    </r>
    <r>
      <rPr>
        <vertAlign val="subscript"/>
        <sz val="8"/>
        <rFont val="Times New Roman"/>
        <family val="1"/>
      </rPr>
      <t>i</t>
    </r>
    <r>
      <rPr>
        <sz val="8"/>
        <rFont val="Times New Roman"/>
        <family val="1"/>
      </rPr>
      <t>)</t>
    </r>
  </si>
  <si>
    <r>
      <t>Нормативные затраты на выполнение работы (N</t>
    </r>
    <r>
      <rPr>
        <vertAlign val="subscript"/>
        <sz val="8"/>
        <rFont val="Times New Roman"/>
        <family val="1"/>
      </rPr>
      <t>w</t>
    </r>
    <r>
      <rPr>
        <sz val="8"/>
        <rFont val="Times New Roman"/>
        <family val="1"/>
      </rPr>
      <t>)</t>
    </r>
  </si>
  <si>
    <r>
      <t>Объем государственной работы (V</t>
    </r>
    <r>
      <rPr>
        <vertAlign val="subscript"/>
        <sz val="8"/>
        <rFont val="Times New Roman"/>
        <family val="1"/>
      </rPr>
      <t>w</t>
    </r>
    <r>
      <rPr>
        <sz val="8"/>
        <rFont val="Times New Roman"/>
        <family val="1"/>
      </rPr>
      <t>)</t>
    </r>
  </si>
  <si>
    <r>
      <t>Затраты на уплату налогов, в качестве объекта налогообложения по которым признается имущество учреждения (N</t>
    </r>
    <r>
      <rPr>
        <vertAlign val="superscript"/>
        <sz val="8"/>
        <rFont val="Times New Roman"/>
        <family val="1"/>
      </rPr>
      <t>ун</t>
    </r>
    <r>
      <rPr>
        <sz val="8"/>
        <rFont val="Times New Roman"/>
        <family val="1"/>
      </rPr>
      <t>)</t>
    </r>
  </si>
  <si>
    <r>
      <t>Затраты на содержание имущества учреждения, не используемого для оказания государственных услуг (выполнения работ) и для общехозяйственных нужд (N</t>
    </r>
    <r>
      <rPr>
        <vertAlign val="superscript"/>
        <sz val="8"/>
        <rFont val="Times New Roman"/>
        <family val="1"/>
      </rPr>
      <t>си</t>
    </r>
    <r>
      <rPr>
        <sz val="8"/>
        <rFont val="Times New Roman"/>
        <family val="1"/>
      </rPr>
      <t>)</t>
    </r>
  </si>
  <si>
    <t>30019100400000000000108</t>
  </si>
  <si>
    <t>30019100300000000001108</t>
  </si>
  <si>
    <t>30025100200000000004102</t>
  </si>
  <si>
    <t>30017100300100000001102</t>
  </si>
  <si>
    <t>30017100400100000000102</t>
  </si>
  <si>
    <t xml:space="preserve">Содержание государственной услуги </t>
  </si>
  <si>
    <t>Нормативные затраты на оказание государственной услуги (Ni)</t>
  </si>
  <si>
    <t>Спортивные сборные команды субъектов Российской Федерации</t>
  </si>
  <si>
    <t>Региональные</t>
  </si>
  <si>
    <t>Межрегиональные</t>
  </si>
  <si>
    <t>30028100000000000003103</t>
  </si>
  <si>
    <t>30.028.1</t>
  </si>
  <si>
    <t>30023100000000000008102</t>
  </si>
  <si>
    <t>30.023.1</t>
  </si>
  <si>
    <t>Пропаганда физической культуры, спорта и здорового образа жизни</t>
  </si>
  <si>
    <t>30031100000000000008104</t>
  </si>
  <si>
    <t>30.031.1</t>
  </si>
  <si>
    <t>Организация и проведение спортивно-оздоровительной работы по развитию физической культуры и спорта среди различных групп населения</t>
  </si>
  <si>
    <t>30.026.1</t>
  </si>
  <si>
    <t>Организация и проведение физкультурных и спортивных мероприятий в рамках Всероссийского физкультурно-спортивного комплекса "Готов к труду и обороне" (ГТО) (за исключением тестирования выполнения нормативов испытаний комплекса ГТО)</t>
  </si>
  <si>
    <t>30034100200000000003101</t>
  </si>
  <si>
    <t>30.034.1</t>
  </si>
  <si>
    <t>Обеспечение участия спортивных сборных команд в официальных спортивных мероприятиях</t>
  </si>
  <si>
    <t>Всероссийские</t>
  </si>
  <si>
    <t>30.019.1</t>
  </si>
  <si>
    <t>30034100300000000002101</t>
  </si>
  <si>
    <t>30039100300000000007101</t>
  </si>
  <si>
    <t>30.039.1</t>
  </si>
  <si>
    <t>30.017.1</t>
  </si>
  <si>
    <t>30034100400000000001101</t>
  </si>
  <si>
    <t>30.025.1</t>
  </si>
  <si>
    <t>30042100200000000003100</t>
  </si>
  <si>
    <t>30.042.1</t>
  </si>
  <si>
    <t>Организация мероприятий по научно-методическому обеспечению спортивных сборных команд</t>
  </si>
  <si>
    <t>Код бозовой услуги</t>
  </si>
  <si>
    <t>ОБУ ДО "ОК ДЮСШОР"</t>
  </si>
  <si>
    <t>ОБУ ЦСП ЛО ШВСМ</t>
  </si>
  <si>
    <t>ГОБУ ИАЦР ФКИС ЛО</t>
  </si>
  <si>
    <t>ОБУ ДОД "ОДЮСАШ"</t>
  </si>
  <si>
    <t>ОБУ "СДЮСШОР" С. КОНЬ-КОЛОДЕЗЬ</t>
  </si>
  <si>
    <t>30026100000000000005104</t>
  </si>
  <si>
    <t>.30033100000000000006100</t>
  </si>
  <si>
    <t>30.033.1</t>
  </si>
  <si>
    <t>Организация и обеспечение координации деятельности физкультурно-спортивных организаций по подготовке спортивного резерва</t>
  </si>
  <si>
    <t>ОБУДО СДЮСШОР "ЛОКОМОТИВ"</t>
  </si>
  <si>
    <t xml:space="preserve">
 ОБУ ЦСП ЛО ШВСМ
</t>
  </si>
  <si>
    <t xml:space="preserve">
 ОАУ СК "ФОРЕСТ ПАРК"
</t>
  </si>
  <si>
    <t>Международные</t>
  </si>
  <si>
    <t>проверка</t>
  </si>
  <si>
    <t xml:space="preserve">ОАУ СК "ФОРЕСТ ПАРК"
</t>
  </si>
  <si>
    <t xml:space="preserve">ОАУ СК "ФОРЕСТ ПАРК"
</t>
  </si>
  <si>
    <t>30034100100000000004100</t>
  </si>
  <si>
    <r>
      <t>Корректирующий коэффициент выравнивания (К</t>
    </r>
    <r>
      <rPr>
        <vertAlign val="subscript"/>
        <sz val="8"/>
        <rFont val="Times New Roman"/>
        <family val="1"/>
      </rPr>
      <t>выр</t>
    </r>
    <r>
      <rPr>
        <sz val="8"/>
        <rFont val="Times New Roman"/>
        <family val="1"/>
      </rPr>
      <t xml:space="preserve">) </t>
    </r>
  </si>
  <si>
    <t>Итого:</t>
  </si>
  <si>
    <t>Приложение № 4</t>
  </si>
  <si>
    <t>Приложение 3</t>
  </si>
  <si>
    <t>Приложение № 2</t>
  </si>
  <si>
    <t xml:space="preserve"> ОБУ ЦСП ЛО ШВСМ
</t>
  </si>
  <si>
    <r>
      <t>Нормативные затраты на выполнение государственной работы, руб. (N</t>
    </r>
    <r>
      <rPr>
        <vertAlign val="subscript"/>
        <sz val="8"/>
        <rFont val="Times New Roman"/>
        <family val="1"/>
      </rPr>
      <t>w</t>
    </r>
    <r>
      <rPr>
        <sz val="8"/>
        <rFont val="Times New Roman"/>
        <family val="1"/>
      </rPr>
      <t>)</t>
    </r>
  </si>
  <si>
    <r>
      <t>Размер платы (тариф и цена) за выполнение i-ой государственной работы, установленный государственным заданием в случае осуществления учреждением платной деятельности (P</t>
    </r>
    <r>
      <rPr>
        <vertAlign val="subscript"/>
        <sz val="8"/>
        <rFont val="Times New Roman"/>
        <family val="1"/>
      </rPr>
      <t>i</t>
    </r>
    <r>
      <rPr>
        <sz val="8"/>
        <rFont val="Times New Roman"/>
        <family val="1"/>
      </rPr>
      <t>)</t>
    </r>
  </si>
  <si>
    <t>Объем финансового обеспечения выполнения работ  (Vw * Nw)</t>
  </si>
  <si>
    <t>ОБЪЕМ ГОСУДАРСТВЕННЫХ РАБОТ, ВЫПОЛНЯЕМЫХ УЧРЕЖДЕНИЯМИ, ПОДВЕДОМСТВЕННЫМИ УПРАВЛЕНИЮ, С 01 ЯНВАРЯ 2017 ГОДА</t>
  </si>
  <si>
    <t>ОБЪЕМ ФИНАНСОВОГО ОБЕСПЕЧЕНИЯ ГОСУДАРСТВЕННОГО ЗАДАНИЯ НА ВЫПОЛНЕНИЕ РАБОТ ПО УЧРЕЖДЕНИЯМ, ПОДВЕДОМСТВЕННЫМ УПРАВЛЕНИЮ, НА 2017-2019 ГОДЫ, РУБ.</t>
  </si>
  <si>
    <r>
      <t>Норматив затрат определенный для w-работы (G</t>
    </r>
    <r>
      <rPr>
        <vertAlign val="subscript"/>
        <sz val="8"/>
        <rFont val="Times New Roman"/>
        <family val="1"/>
      </rPr>
      <t>wts</t>
    </r>
    <r>
      <rPr>
        <sz val="8"/>
        <rFont val="Times New Roman"/>
        <family val="1"/>
      </rPr>
      <t xml:space="preserve">) </t>
    </r>
  </si>
  <si>
    <t>ЗНАЧЕНИЯ НОРМАТИВНЫХ ЗАТРАТ НА ВЫПОЛНЕНИЕ РАБОТ, КОЭФФИЦИЕНТОВ ВЫРАВНИВАНИЯ ПО УЧРЕЖДЕНИЯМ, ПОДВЕДОМСТВЕННЫМ УПРАВЛЕНИЮ, 
НА 2017 -2019 ГОДЫ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</si>
</sst>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#,##0.0000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vertAlign val="subscript"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imes New Roman"/>
      <family val="1"/>
    </font>
    <font>
      <vertAlign val="subscript"/>
      <sz val="8"/>
      <name val="Times New Roman"/>
      <family val="1"/>
    </font>
    <font>
      <sz val="11"/>
      <color indexed="10"/>
      <name val="Times New Roman"/>
      <family val="1"/>
    </font>
    <font>
      <sz val="11"/>
      <name val="Times New Roman"/>
      <family val="1"/>
    </font>
    <font>
      <vertAlign val="superscript"/>
      <sz val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46" fillId="0" borderId="0" xfId="0" applyFont="1" applyAlignment="1">
      <alignment/>
    </xf>
    <xf numFmtId="164" fontId="9" fillId="33" borderId="10" xfId="0" applyNumberFormat="1" applyFont="1" applyFill="1" applyBorder="1" applyAlignment="1">
      <alignment horizontal="right" vertical="center"/>
    </xf>
    <xf numFmtId="164" fontId="9" fillId="34" borderId="10" xfId="0" applyNumberFormat="1" applyFont="1" applyFill="1" applyBorder="1" applyAlignment="1">
      <alignment horizontal="right" vertical="center"/>
    </xf>
    <xf numFmtId="4" fontId="9" fillId="33" borderId="10" xfId="0" applyNumberFormat="1" applyFont="1" applyFill="1" applyBorder="1" applyAlignment="1">
      <alignment horizontal="right" vertical="center"/>
    </xf>
    <xf numFmtId="0" fontId="2" fillId="34" borderId="11" xfId="0" applyNumberFormat="1" applyFont="1" applyFill="1" applyBorder="1" applyAlignment="1">
      <alignment horizontal="left" vertical="top" wrapText="1"/>
    </xf>
    <xf numFmtId="49" fontId="2" fillId="34" borderId="11" xfId="0" applyNumberFormat="1" applyFont="1" applyFill="1" applyBorder="1" applyAlignment="1">
      <alignment horizontal="left" vertical="top" wrapText="1"/>
    </xf>
    <xf numFmtId="0" fontId="2" fillId="33" borderId="11" xfId="0" applyNumberFormat="1" applyFont="1" applyFill="1" applyBorder="1" applyAlignment="1">
      <alignment horizontal="left" vertical="top" wrapText="1"/>
    </xf>
    <xf numFmtId="49" fontId="2" fillId="33" borderId="11" xfId="0" applyNumberFormat="1" applyFont="1" applyFill="1" applyBorder="1" applyAlignment="1">
      <alignment horizontal="left" vertical="top" wrapText="1"/>
    </xf>
    <xf numFmtId="0" fontId="2" fillId="33" borderId="12" xfId="0" applyNumberFormat="1" applyFont="1" applyFill="1" applyBorder="1" applyAlignment="1">
      <alignment horizontal="left" vertical="top" wrapText="1"/>
    </xf>
    <xf numFmtId="49" fontId="2" fillId="33" borderId="12" xfId="0" applyNumberFormat="1" applyFont="1" applyFill="1" applyBorder="1" applyAlignment="1">
      <alignment horizontal="left" vertical="top" wrapText="1"/>
    </xf>
    <xf numFmtId="0" fontId="2" fillId="33" borderId="10" xfId="0" applyNumberFormat="1" applyFont="1" applyFill="1" applyBorder="1" applyAlignment="1">
      <alignment horizontal="left" vertical="top" wrapText="1"/>
    </xf>
    <xf numFmtId="49" fontId="2" fillId="33" borderId="10" xfId="0" applyNumberFormat="1" applyFont="1" applyFill="1" applyBorder="1" applyAlignment="1">
      <alignment horizontal="left" vertical="top" wrapText="1"/>
    </xf>
    <xf numFmtId="0" fontId="2" fillId="33" borderId="13" xfId="0" applyNumberFormat="1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0" fontId="47" fillId="0" borderId="10" xfId="0" applyFont="1" applyBorder="1" applyAlignment="1">
      <alignment horizontal="center" vertical="center"/>
    </xf>
    <xf numFmtId="4" fontId="46" fillId="0" borderId="10" xfId="0" applyNumberFormat="1" applyFont="1" applyBorder="1" applyAlignment="1">
      <alignment horizontal="right" vertical="center"/>
    </xf>
    <xf numFmtId="4" fontId="46" fillId="34" borderId="10" xfId="0" applyNumberFormat="1" applyFont="1" applyFill="1" applyBorder="1" applyAlignment="1">
      <alignment horizontal="right" vertical="center"/>
    </xf>
    <xf numFmtId="165" fontId="46" fillId="0" borderId="10" xfId="0" applyNumberFormat="1" applyFont="1" applyBorder="1" applyAlignment="1">
      <alignment horizontal="right" vertical="center"/>
    </xf>
    <xf numFmtId="164" fontId="2" fillId="33" borderId="10" xfId="0" applyNumberFormat="1" applyFont="1" applyFill="1" applyBorder="1" applyAlignment="1">
      <alignment horizontal="center" vertical="center" wrapText="1"/>
    </xf>
    <xf numFmtId="4" fontId="46" fillId="33" borderId="10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vertical="center" wrapText="1"/>
    </xf>
    <xf numFmtId="0" fontId="0" fillId="0" borderId="0" xfId="0" applyBorder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 vertical="center"/>
    </xf>
    <xf numFmtId="0" fontId="46" fillId="34" borderId="10" xfId="0" applyFont="1" applyFill="1" applyBorder="1" applyAlignment="1">
      <alignment horizontal="center" vertical="center"/>
    </xf>
    <xf numFmtId="166" fontId="46" fillId="33" borderId="10" xfId="0" applyNumberFormat="1" applyFont="1" applyFill="1" applyBorder="1" applyAlignment="1">
      <alignment horizontal="right" vertical="center"/>
    </xf>
    <xf numFmtId="166" fontId="46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 wrapText="1"/>
    </xf>
    <xf numFmtId="0" fontId="2" fillId="33" borderId="15" xfId="0" applyNumberFormat="1" applyFont="1" applyFill="1" applyBorder="1" applyAlignment="1">
      <alignment horizontal="left" vertical="top" wrapText="1"/>
    </xf>
    <xf numFmtId="49" fontId="2" fillId="33" borderId="16" xfId="0" applyNumberFormat="1" applyFont="1" applyFill="1" applyBorder="1" applyAlignment="1">
      <alignment horizontal="left" vertical="top" wrapText="1"/>
    </xf>
    <xf numFmtId="0" fontId="2" fillId="33" borderId="16" xfId="0" applyNumberFormat="1" applyFont="1" applyFill="1" applyBorder="1" applyAlignment="1">
      <alignment horizontal="left" vertical="top" wrapText="1"/>
    </xf>
    <xf numFmtId="4" fontId="9" fillId="33" borderId="10" xfId="0" applyNumberFormat="1" applyFont="1" applyFill="1" applyBorder="1" applyAlignment="1">
      <alignment horizontal="right" vertical="center" wrapText="1"/>
    </xf>
    <xf numFmtId="4" fontId="49" fillId="33" borderId="10" xfId="0" applyNumberFormat="1" applyFont="1" applyFill="1" applyBorder="1" applyAlignment="1">
      <alignment horizontal="right" vertical="center" wrapText="1"/>
    </xf>
    <xf numFmtId="4" fontId="9" fillId="34" borderId="10" xfId="0" applyNumberFormat="1" applyFont="1" applyFill="1" applyBorder="1" applyAlignment="1">
      <alignment horizontal="right" vertical="center" wrapText="1"/>
    </xf>
    <xf numFmtId="4" fontId="9" fillId="34" borderId="10" xfId="0" applyNumberFormat="1" applyFont="1" applyFill="1" applyBorder="1" applyAlignment="1">
      <alignment horizontal="right" vertical="center"/>
    </xf>
    <xf numFmtId="164" fontId="46" fillId="34" borderId="10" xfId="0" applyNumberFormat="1" applyFont="1" applyFill="1" applyBorder="1" applyAlignment="1">
      <alignment horizontal="right" vertical="center"/>
    </xf>
    <xf numFmtId="0" fontId="9" fillId="34" borderId="10" xfId="0" applyFont="1" applyFill="1" applyBorder="1" applyAlignment="1">
      <alignment horizontal="center" vertical="center" wrapText="1"/>
    </xf>
    <xf numFmtId="0" fontId="11" fillId="34" borderId="10" xfId="0" applyNumberFormat="1" applyFont="1" applyFill="1" applyBorder="1" applyAlignment="1">
      <alignment horizontal="left" vertical="top" wrapText="1"/>
    </xf>
    <xf numFmtId="49" fontId="11" fillId="34" borderId="10" xfId="0" applyNumberFormat="1" applyFont="1" applyFill="1" applyBorder="1" applyAlignment="1">
      <alignment horizontal="left" vertical="top" wrapText="1"/>
    </xf>
    <xf numFmtId="3" fontId="48" fillId="34" borderId="10" xfId="0" applyNumberFormat="1" applyFont="1" applyFill="1" applyBorder="1" applyAlignment="1">
      <alignment horizontal="center" vertical="center"/>
    </xf>
    <xf numFmtId="4" fontId="48" fillId="34" borderId="10" xfId="0" applyNumberFormat="1" applyFont="1" applyFill="1" applyBorder="1" applyAlignment="1">
      <alignment horizontal="right" vertical="center"/>
    </xf>
    <xf numFmtId="164" fontId="48" fillId="34" borderId="10" xfId="0" applyNumberFormat="1" applyFont="1" applyFill="1" applyBorder="1" applyAlignment="1">
      <alignment horizontal="right" vertical="center"/>
    </xf>
    <xf numFmtId="0" fontId="46" fillId="0" borderId="0" xfId="0" applyFont="1" applyAlignment="1">
      <alignment horizontal="right" vertical="center" wrapText="1"/>
    </xf>
    <xf numFmtId="0" fontId="46" fillId="34" borderId="10" xfId="0" applyFont="1" applyFill="1" applyBorder="1" applyAlignment="1">
      <alignment/>
    </xf>
    <xf numFmtId="0" fontId="9" fillId="0" borderId="10" xfId="0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right" vertical="center"/>
    </xf>
    <xf numFmtId="0" fontId="47" fillId="0" borderId="14" xfId="0" applyFont="1" applyBorder="1" applyAlignment="1">
      <alignment horizontal="center" vertical="center"/>
    </xf>
    <xf numFmtId="164" fontId="48" fillId="34" borderId="10" xfId="0" applyNumberFormat="1" applyFont="1" applyFill="1" applyBorder="1" applyAlignment="1">
      <alignment/>
    </xf>
    <xf numFmtId="164" fontId="9" fillId="0" borderId="10" xfId="0" applyNumberFormat="1" applyFont="1" applyBorder="1" applyAlignment="1">
      <alignment horizontal="right" vertical="center"/>
    </xf>
    <xf numFmtId="0" fontId="9" fillId="0" borderId="14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4" fontId="9" fillId="0" borderId="14" xfId="0" applyNumberFormat="1" applyFont="1" applyBorder="1" applyAlignment="1">
      <alignment horizontal="right" vertical="center"/>
    </xf>
    <xf numFmtId="164" fontId="9" fillId="33" borderId="14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top" wrapText="1"/>
    </xf>
    <xf numFmtId="0" fontId="46" fillId="0" borderId="0" xfId="0" applyFont="1" applyAlignment="1">
      <alignment horizontal="right"/>
    </xf>
    <xf numFmtId="0" fontId="46" fillId="0" borderId="0" xfId="0" applyFont="1" applyAlignment="1">
      <alignment horizont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Обычный 6" xfId="56"/>
    <cellStyle name="Обычный 8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zoomScalePageLayoutView="0" workbookViewId="0" topLeftCell="A1">
      <selection activeCell="D7" sqref="D7"/>
    </sheetView>
  </sheetViews>
  <sheetFormatPr defaultColWidth="9.140625" defaultRowHeight="15" outlineLevelRow="1"/>
  <cols>
    <col min="1" max="1" width="21.8515625" style="0" customWidth="1"/>
    <col min="2" max="2" width="22.00390625" style="0" customWidth="1"/>
    <col min="3" max="3" width="7.28125" style="0" customWidth="1"/>
    <col min="4" max="4" width="28.28125" style="0" customWidth="1"/>
    <col min="5" max="5" width="16.140625" style="0" customWidth="1"/>
    <col min="6" max="6" width="17.421875" style="0" customWidth="1"/>
    <col min="7" max="7" width="14.421875" style="0" customWidth="1"/>
  </cols>
  <sheetData>
    <row r="1" spans="1:7" ht="15">
      <c r="A1" s="1"/>
      <c r="B1" s="1"/>
      <c r="C1" s="1"/>
      <c r="D1" s="1"/>
      <c r="E1" s="1"/>
      <c r="F1" s="1"/>
      <c r="G1" s="2" t="s">
        <v>73</v>
      </c>
    </row>
    <row r="2" spans="1:7" ht="25.5" customHeight="1">
      <c r="A2" s="66" t="s">
        <v>78</v>
      </c>
      <c r="B2" s="66"/>
      <c r="C2" s="66"/>
      <c r="D2" s="66"/>
      <c r="E2" s="66"/>
      <c r="F2" s="66"/>
      <c r="G2" s="66"/>
    </row>
    <row r="3" spans="1:7" ht="15" customHeight="1">
      <c r="A3" s="1"/>
      <c r="B3" s="1"/>
      <c r="C3" s="1"/>
      <c r="D3" s="1"/>
      <c r="E3" s="1"/>
      <c r="F3" s="1"/>
      <c r="G3" s="1"/>
    </row>
    <row r="4" spans="1:7" ht="63.75">
      <c r="A4" s="26" t="s">
        <v>3</v>
      </c>
      <c r="B4" s="27" t="s">
        <v>4</v>
      </c>
      <c r="C4" s="27" t="s">
        <v>51</v>
      </c>
      <c r="D4" s="26" t="s">
        <v>0</v>
      </c>
      <c r="E4" s="27" t="s">
        <v>22</v>
      </c>
      <c r="F4" s="30" t="s">
        <v>1</v>
      </c>
      <c r="G4" s="25" t="s">
        <v>2</v>
      </c>
    </row>
    <row r="5" spans="1:7" ht="66" customHeight="1">
      <c r="A5" s="10" t="s">
        <v>52</v>
      </c>
      <c r="B5" s="11" t="s">
        <v>32</v>
      </c>
      <c r="C5" s="10" t="s">
        <v>33</v>
      </c>
      <c r="D5" s="10" t="s">
        <v>34</v>
      </c>
      <c r="E5" s="10" t="s">
        <v>9</v>
      </c>
      <c r="F5" s="10" t="s">
        <v>9</v>
      </c>
      <c r="G5" s="3">
        <v>398</v>
      </c>
    </row>
    <row r="6" spans="1:7" ht="38.25">
      <c r="A6" s="10" t="s">
        <v>52</v>
      </c>
      <c r="B6" s="11" t="s">
        <v>20</v>
      </c>
      <c r="C6" s="10" t="s">
        <v>45</v>
      </c>
      <c r="D6" s="10" t="s">
        <v>10</v>
      </c>
      <c r="E6" s="10" t="s">
        <v>26</v>
      </c>
      <c r="F6" s="10" t="s">
        <v>9</v>
      </c>
      <c r="G6" s="31">
        <v>10</v>
      </c>
    </row>
    <row r="7" spans="1:7" ht="38.25">
      <c r="A7" s="10" t="s">
        <v>52</v>
      </c>
      <c r="B7" s="11" t="s">
        <v>21</v>
      </c>
      <c r="C7" s="10" t="s">
        <v>45</v>
      </c>
      <c r="D7" s="10" t="s">
        <v>10</v>
      </c>
      <c r="E7" s="10" t="s">
        <v>25</v>
      </c>
      <c r="F7" s="10" t="s">
        <v>9</v>
      </c>
      <c r="G7" s="31">
        <v>19</v>
      </c>
    </row>
    <row r="8" spans="1:7" ht="51">
      <c r="A8" s="10" t="s">
        <v>52</v>
      </c>
      <c r="B8" s="11" t="s">
        <v>17</v>
      </c>
      <c r="C8" s="10" t="s">
        <v>41</v>
      </c>
      <c r="D8" s="10" t="s">
        <v>11</v>
      </c>
      <c r="E8" s="10" t="s">
        <v>25</v>
      </c>
      <c r="F8" s="10" t="s">
        <v>9</v>
      </c>
      <c r="G8" s="31">
        <v>3</v>
      </c>
    </row>
    <row r="9" spans="1:7" ht="51">
      <c r="A9" s="10" t="s">
        <v>52</v>
      </c>
      <c r="B9" s="11" t="s">
        <v>43</v>
      </c>
      <c r="C9" s="10" t="s">
        <v>44</v>
      </c>
      <c r="D9" s="10" t="s">
        <v>8</v>
      </c>
      <c r="E9" s="10" t="s">
        <v>26</v>
      </c>
      <c r="F9" s="10" t="s">
        <v>9</v>
      </c>
      <c r="G9" s="31">
        <v>109</v>
      </c>
    </row>
    <row r="10" spans="1:7" ht="63.75">
      <c r="A10" s="10" t="s">
        <v>56</v>
      </c>
      <c r="B10" s="11" t="s">
        <v>32</v>
      </c>
      <c r="C10" s="10" t="s">
        <v>33</v>
      </c>
      <c r="D10" s="10" t="s">
        <v>34</v>
      </c>
      <c r="E10" s="10" t="s">
        <v>9</v>
      </c>
      <c r="F10" s="10" t="s">
        <v>9</v>
      </c>
      <c r="G10" s="18">
        <v>49</v>
      </c>
    </row>
    <row r="11" spans="1:7" ht="38.25">
      <c r="A11" s="10" t="s">
        <v>56</v>
      </c>
      <c r="B11" s="11" t="s">
        <v>20</v>
      </c>
      <c r="C11" s="10" t="s">
        <v>45</v>
      </c>
      <c r="D11" s="10" t="s">
        <v>10</v>
      </c>
      <c r="E11" s="10" t="s">
        <v>26</v>
      </c>
      <c r="F11" s="10" t="s">
        <v>9</v>
      </c>
      <c r="G11" s="18">
        <v>1</v>
      </c>
    </row>
    <row r="12" spans="1:7" ht="38.25">
      <c r="A12" s="10" t="s">
        <v>56</v>
      </c>
      <c r="B12" s="11" t="s">
        <v>21</v>
      </c>
      <c r="C12" s="10" t="s">
        <v>45</v>
      </c>
      <c r="D12" s="10" t="s">
        <v>10</v>
      </c>
      <c r="E12" s="10" t="s">
        <v>25</v>
      </c>
      <c r="F12" s="10" t="s">
        <v>9</v>
      </c>
      <c r="G12" s="18">
        <v>3</v>
      </c>
    </row>
    <row r="13" spans="1:7" ht="51">
      <c r="A13" s="10" t="s">
        <v>56</v>
      </c>
      <c r="B13" s="11" t="s">
        <v>43</v>
      </c>
      <c r="C13" s="10" t="s">
        <v>44</v>
      </c>
      <c r="D13" s="10" t="s">
        <v>8</v>
      </c>
      <c r="E13" s="10" t="s">
        <v>26</v>
      </c>
      <c r="F13" s="10" t="s">
        <v>9</v>
      </c>
      <c r="G13" s="18">
        <v>12</v>
      </c>
    </row>
    <row r="14" spans="1:7" ht="63.75">
      <c r="A14" s="10" t="s">
        <v>61</v>
      </c>
      <c r="B14" s="11" t="s">
        <v>32</v>
      </c>
      <c r="C14" s="10" t="s">
        <v>33</v>
      </c>
      <c r="D14" s="10" t="s">
        <v>34</v>
      </c>
      <c r="E14" s="10" t="s">
        <v>9</v>
      </c>
      <c r="F14" s="10" t="s">
        <v>9</v>
      </c>
      <c r="G14" s="18">
        <v>60</v>
      </c>
    </row>
    <row r="15" spans="1:7" ht="38.25">
      <c r="A15" s="10" t="s">
        <v>61</v>
      </c>
      <c r="B15" s="11" t="s">
        <v>20</v>
      </c>
      <c r="C15" s="10" t="s">
        <v>45</v>
      </c>
      <c r="D15" s="10" t="s">
        <v>10</v>
      </c>
      <c r="E15" s="10" t="s">
        <v>26</v>
      </c>
      <c r="F15" s="10" t="s">
        <v>9</v>
      </c>
      <c r="G15" s="3">
        <v>1</v>
      </c>
    </row>
    <row r="16" spans="1:7" ht="38.25">
      <c r="A16" s="10" t="s">
        <v>61</v>
      </c>
      <c r="B16" s="11" t="s">
        <v>21</v>
      </c>
      <c r="C16" s="10" t="s">
        <v>45</v>
      </c>
      <c r="D16" s="10" t="s">
        <v>10</v>
      </c>
      <c r="E16" s="10" t="s">
        <v>25</v>
      </c>
      <c r="F16" s="10" t="s">
        <v>9</v>
      </c>
      <c r="G16" s="3">
        <v>4</v>
      </c>
    </row>
    <row r="17" spans="1:7" ht="51">
      <c r="A17" s="10" t="s">
        <v>61</v>
      </c>
      <c r="B17" s="11" t="s">
        <v>43</v>
      </c>
      <c r="C17" s="10" t="s">
        <v>44</v>
      </c>
      <c r="D17" s="10" t="s">
        <v>8</v>
      </c>
      <c r="E17" s="10" t="s">
        <v>26</v>
      </c>
      <c r="F17" s="10" t="s">
        <v>9</v>
      </c>
      <c r="G17" s="3">
        <v>43</v>
      </c>
    </row>
    <row r="18" spans="1:7" ht="38.25">
      <c r="A18" s="10" t="s">
        <v>55</v>
      </c>
      <c r="B18" s="11" t="s">
        <v>21</v>
      </c>
      <c r="C18" s="10" t="s">
        <v>45</v>
      </c>
      <c r="D18" s="10" t="s">
        <v>10</v>
      </c>
      <c r="E18" s="10" t="s">
        <v>25</v>
      </c>
      <c r="F18" s="10" t="s">
        <v>9</v>
      </c>
      <c r="G18" s="3">
        <v>7</v>
      </c>
    </row>
    <row r="19" spans="1:7" ht="51">
      <c r="A19" s="10" t="s">
        <v>55</v>
      </c>
      <c r="B19" s="11" t="s">
        <v>17</v>
      </c>
      <c r="C19" s="10" t="s">
        <v>41</v>
      </c>
      <c r="D19" s="10" t="s">
        <v>11</v>
      </c>
      <c r="E19" s="10" t="s">
        <v>25</v>
      </c>
      <c r="F19" s="10"/>
      <c r="G19" s="3">
        <v>2</v>
      </c>
    </row>
    <row r="20" spans="1:7" ht="51">
      <c r="A20" s="10" t="s">
        <v>55</v>
      </c>
      <c r="B20" s="11" t="s">
        <v>43</v>
      </c>
      <c r="C20" s="10" t="s">
        <v>44</v>
      </c>
      <c r="D20" s="10" t="s">
        <v>8</v>
      </c>
      <c r="E20" s="10" t="s">
        <v>26</v>
      </c>
      <c r="F20" s="10" t="s">
        <v>9</v>
      </c>
      <c r="G20" s="3">
        <v>25</v>
      </c>
    </row>
    <row r="21" spans="1:7" ht="57.75" customHeight="1">
      <c r="A21" s="10" t="s">
        <v>62</v>
      </c>
      <c r="B21" s="11" t="s">
        <v>17</v>
      </c>
      <c r="C21" s="10" t="s">
        <v>41</v>
      </c>
      <c r="D21" s="10" t="s">
        <v>11</v>
      </c>
      <c r="E21" s="10" t="s">
        <v>25</v>
      </c>
      <c r="F21" s="10" t="s">
        <v>9</v>
      </c>
      <c r="G21" s="3">
        <v>4</v>
      </c>
    </row>
    <row r="22" spans="1:7" ht="25.5">
      <c r="A22" s="10" t="s">
        <v>53</v>
      </c>
      <c r="B22" s="11" t="s">
        <v>27</v>
      </c>
      <c r="C22" s="10" t="s">
        <v>28</v>
      </c>
      <c r="D22" s="10" t="s">
        <v>5</v>
      </c>
      <c r="E22" s="10" t="s">
        <v>9</v>
      </c>
      <c r="F22" s="10" t="s">
        <v>9</v>
      </c>
      <c r="G22" s="3">
        <v>111</v>
      </c>
    </row>
    <row r="23" spans="1:7" ht="63.75">
      <c r="A23" s="10" t="s">
        <v>53</v>
      </c>
      <c r="B23" s="17" t="s">
        <v>58</v>
      </c>
      <c r="C23" s="17" t="s">
        <v>59</v>
      </c>
      <c r="D23" s="16" t="s">
        <v>60</v>
      </c>
      <c r="E23" s="10"/>
      <c r="F23" s="10" t="s">
        <v>9</v>
      </c>
      <c r="G23" s="3">
        <v>7</v>
      </c>
    </row>
    <row r="24" spans="1:7" ht="51">
      <c r="A24" s="10" t="s">
        <v>53</v>
      </c>
      <c r="B24" s="11" t="s">
        <v>68</v>
      </c>
      <c r="C24" s="10" t="s">
        <v>38</v>
      </c>
      <c r="D24" s="10" t="s">
        <v>39</v>
      </c>
      <c r="E24" s="10" t="s">
        <v>64</v>
      </c>
      <c r="F24" s="10" t="s">
        <v>9</v>
      </c>
      <c r="G24" s="3">
        <v>10</v>
      </c>
    </row>
    <row r="25" spans="1:7" ht="42" customHeight="1">
      <c r="A25" s="10" t="s">
        <v>53</v>
      </c>
      <c r="B25" s="11" t="s">
        <v>37</v>
      </c>
      <c r="C25" s="10" t="s">
        <v>38</v>
      </c>
      <c r="D25" s="10" t="s">
        <v>39</v>
      </c>
      <c r="E25" s="10" t="s">
        <v>40</v>
      </c>
      <c r="F25" s="10" t="s">
        <v>9</v>
      </c>
      <c r="G25" s="3">
        <v>100</v>
      </c>
    </row>
    <row r="26" spans="1:7" ht="51">
      <c r="A26" s="10" t="s">
        <v>53</v>
      </c>
      <c r="B26" s="11" t="s">
        <v>42</v>
      </c>
      <c r="C26" s="10" t="s">
        <v>38</v>
      </c>
      <c r="D26" s="10" t="s">
        <v>39</v>
      </c>
      <c r="E26" s="10" t="s">
        <v>26</v>
      </c>
      <c r="F26" s="10" t="s">
        <v>9</v>
      </c>
      <c r="G26" s="3">
        <v>70</v>
      </c>
    </row>
    <row r="27" spans="1:7" ht="44.25" customHeight="1">
      <c r="A27" s="10" t="s">
        <v>53</v>
      </c>
      <c r="B27" s="11" t="s">
        <v>46</v>
      </c>
      <c r="C27" s="10" t="s">
        <v>38</v>
      </c>
      <c r="D27" s="10" t="s">
        <v>39</v>
      </c>
      <c r="E27" s="10" t="s">
        <v>25</v>
      </c>
      <c r="F27" s="10" t="s">
        <v>9</v>
      </c>
      <c r="G27" s="3">
        <v>20</v>
      </c>
    </row>
    <row r="28" spans="1:7" ht="45" customHeight="1">
      <c r="A28" s="10" t="s">
        <v>66</v>
      </c>
      <c r="B28" s="11" t="s">
        <v>21</v>
      </c>
      <c r="C28" s="10" t="s">
        <v>45</v>
      </c>
      <c r="D28" s="10" t="s">
        <v>10</v>
      </c>
      <c r="E28" s="10" t="s">
        <v>25</v>
      </c>
      <c r="F28" s="10" t="s">
        <v>9</v>
      </c>
      <c r="G28" s="3">
        <v>1</v>
      </c>
    </row>
    <row r="29" spans="1:7" ht="63.75">
      <c r="A29" s="10" t="s">
        <v>66</v>
      </c>
      <c r="B29" s="11" t="s">
        <v>17</v>
      </c>
      <c r="C29" s="10" t="s">
        <v>41</v>
      </c>
      <c r="D29" s="10" t="s">
        <v>11</v>
      </c>
      <c r="E29" s="10" t="s">
        <v>25</v>
      </c>
      <c r="F29" s="10" t="s">
        <v>9</v>
      </c>
      <c r="G29" s="3">
        <v>2</v>
      </c>
    </row>
    <row r="30" spans="1:7" ht="63.75">
      <c r="A30" s="10" t="s">
        <v>67</v>
      </c>
      <c r="B30" s="11" t="s">
        <v>19</v>
      </c>
      <c r="C30" s="10" t="s">
        <v>47</v>
      </c>
      <c r="D30" s="10" t="s">
        <v>6</v>
      </c>
      <c r="E30" s="10" t="s">
        <v>24</v>
      </c>
      <c r="F30" s="10" t="s">
        <v>9</v>
      </c>
      <c r="G30" s="3">
        <v>3</v>
      </c>
    </row>
    <row r="31" spans="1:7" ht="51">
      <c r="A31" s="10" t="s">
        <v>54</v>
      </c>
      <c r="B31" s="11" t="s">
        <v>18</v>
      </c>
      <c r="C31" s="10" t="s">
        <v>41</v>
      </c>
      <c r="D31" s="10" t="s">
        <v>11</v>
      </c>
      <c r="E31" s="10" t="s">
        <v>26</v>
      </c>
      <c r="F31" s="10" t="s">
        <v>9</v>
      </c>
      <c r="G31" s="18">
        <v>3</v>
      </c>
    </row>
    <row r="32" spans="1:7" ht="51">
      <c r="A32" s="10" t="s">
        <v>54</v>
      </c>
      <c r="B32" s="11" t="s">
        <v>17</v>
      </c>
      <c r="C32" s="10" t="s">
        <v>41</v>
      </c>
      <c r="D32" s="10" t="s">
        <v>11</v>
      </c>
      <c r="E32" s="10" t="s">
        <v>25</v>
      </c>
      <c r="F32" s="10" t="s">
        <v>9</v>
      </c>
      <c r="G32" s="18">
        <v>5</v>
      </c>
    </row>
    <row r="33" spans="1:7" ht="38.25">
      <c r="A33" s="10" t="s">
        <v>54</v>
      </c>
      <c r="B33" s="11" t="s">
        <v>29</v>
      </c>
      <c r="C33" s="10" t="s">
        <v>30</v>
      </c>
      <c r="D33" s="10" t="s">
        <v>31</v>
      </c>
      <c r="E33" s="10" t="s">
        <v>9</v>
      </c>
      <c r="F33" s="10" t="s">
        <v>9</v>
      </c>
      <c r="G33" s="18"/>
    </row>
    <row r="34" spans="1:7" ht="120" customHeight="1">
      <c r="A34" s="10" t="s">
        <v>54</v>
      </c>
      <c r="B34" s="11" t="s">
        <v>57</v>
      </c>
      <c r="C34" s="10" t="s">
        <v>35</v>
      </c>
      <c r="D34" s="10" t="s">
        <v>36</v>
      </c>
      <c r="E34" s="10" t="s">
        <v>9</v>
      </c>
      <c r="F34" s="10" t="s">
        <v>9</v>
      </c>
      <c r="G34" s="18">
        <v>3</v>
      </c>
    </row>
    <row r="35" spans="1:7" ht="63.75" hidden="1" outlineLevel="1">
      <c r="A35" s="12" t="s">
        <v>54</v>
      </c>
      <c r="B35" s="13" t="s">
        <v>32</v>
      </c>
      <c r="C35" s="12" t="s">
        <v>33</v>
      </c>
      <c r="D35" s="12" t="s">
        <v>34</v>
      </c>
      <c r="E35" s="12" t="s">
        <v>9</v>
      </c>
      <c r="F35" s="12" t="s">
        <v>9</v>
      </c>
      <c r="G35" s="59"/>
    </row>
    <row r="36" spans="1:7" ht="63.75" hidden="1" outlineLevel="1">
      <c r="A36" s="14" t="s">
        <v>54</v>
      </c>
      <c r="B36" s="15" t="s">
        <v>48</v>
      </c>
      <c r="C36" s="14" t="s">
        <v>49</v>
      </c>
      <c r="D36" s="14" t="s">
        <v>50</v>
      </c>
      <c r="E36" s="14" t="s">
        <v>24</v>
      </c>
      <c r="F36" s="14" t="s">
        <v>9</v>
      </c>
      <c r="G36" s="18"/>
    </row>
    <row r="37" ht="15" collapsed="1"/>
  </sheetData>
  <sheetProtection/>
  <mergeCells count="1">
    <mergeCell ref="A2:G2"/>
  </mergeCells>
  <printOptions/>
  <pageMargins left="0.3937007874015748" right="0.11811023622047245" top="0.35433070866141736" bottom="0.35433070866141736" header="0.11811023622047245" footer="0.11811023622047245"/>
  <pageSetup fitToHeight="35" fitToWidth="1" horizontalDpi="600" verticalDpi="600" orientation="portrait" paperSize="8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zoomScalePageLayoutView="0" workbookViewId="0" topLeftCell="A1">
      <selection activeCell="B4" sqref="B4"/>
    </sheetView>
  </sheetViews>
  <sheetFormatPr defaultColWidth="9.140625" defaultRowHeight="15" outlineLevelCol="1"/>
  <cols>
    <col min="1" max="2" width="22.00390625" style="0" customWidth="1"/>
    <col min="3" max="3" width="7.28125" style="0" customWidth="1"/>
    <col min="4" max="4" width="28.28125" style="0" customWidth="1"/>
    <col min="5" max="5" width="16.140625" style="0" customWidth="1"/>
    <col min="6" max="6" width="23.140625" style="0" customWidth="1"/>
    <col min="7" max="7" width="14.421875" style="0" hidden="1" customWidth="1" outlineLevel="1"/>
    <col min="8" max="8" width="14.7109375" style="0" customWidth="1" collapsed="1"/>
    <col min="9" max="9" width="14.8515625" style="0" customWidth="1"/>
    <col min="10" max="10" width="14.140625" style="0" customWidth="1"/>
    <col min="11" max="11" width="12.8515625" style="0" hidden="1" customWidth="1" outlineLevel="1"/>
    <col min="12" max="12" width="9.140625" style="0" customWidth="1" collapsed="1"/>
  </cols>
  <sheetData>
    <row r="1" spans="7:10" ht="15" customHeight="1">
      <c r="G1" s="55"/>
      <c r="I1" s="68" t="s">
        <v>72</v>
      </c>
      <c r="J1" s="68"/>
    </row>
    <row r="2" spans="1:10" ht="32.25" customHeight="1">
      <c r="A2" s="67" t="s">
        <v>81</v>
      </c>
      <c r="B2" s="67"/>
      <c r="C2" s="67"/>
      <c r="D2" s="67"/>
      <c r="E2" s="67"/>
      <c r="F2" s="67"/>
      <c r="G2" s="67"/>
      <c r="H2" s="67"/>
      <c r="I2" s="67"/>
      <c r="J2" s="67"/>
    </row>
    <row r="3" spans="2:11" ht="15">
      <c r="B3" s="1"/>
      <c r="C3" s="1"/>
      <c r="D3" s="1"/>
      <c r="E3" s="1"/>
      <c r="F3" s="1"/>
      <c r="G3" s="1"/>
      <c r="H3" s="32"/>
      <c r="I3" s="33"/>
      <c r="J3" s="33"/>
      <c r="K3" s="33"/>
    </row>
    <row r="4" spans="1:11" ht="57.75">
      <c r="A4" s="26" t="s">
        <v>3</v>
      </c>
      <c r="B4" s="27" t="s">
        <v>4</v>
      </c>
      <c r="C4" s="27" t="s">
        <v>51</v>
      </c>
      <c r="D4" s="26" t="s">
        <v>0</v>
      </c>
      <c r="E4" s="27" t="s">
        <v>22</v>
      </c>
      <c r="F4" s="30" t="s">
        <v>1</v>
      </c>
      <c r="G4" s="29" t="s">
        <v>2</v>
      </c>
      <c r="H4" s="26" t="s">
        <v>80</v>
      </c>
      <c r="I4" s="26" t="s">
        <v>69</v>
      </c>
      <c r="J4" s="40" t="s">
        <v>75</v>
      </c>
      <c r="K4" s="22" t="s">
        <v>65</v>
      </c>
    </row>
    <row r="5" spans="1:11" ht="63.75">
      <c r="A5" s="10" t="s">
        <v>52</v>
      </c>
      <c r="B5" s="11" t="s">
        <v>32</v>
      </c>
      <c r="C5" s="10" t="s">
        <v>33</v>
      </c>
      <c r="D5" s="10" t="s">
        <v>34</v>
      </c>
      <c r="E5" s="10" t="s">
        <v>9</v>
      </c>
      <c r="F5" s="10" t="s">
        <v>9</v>
      </c>
      <c r="G5" s="3">
        <v>398</v>
      </c>
      <c r="H5" s="19">
        <v>144678.83</v>
      </c>
      <c r="I5" s="38">
        <v>0.03561699</v>
      </c>
      <c r="J5" s="23">
        <f aca="true" t="shared" si="0" ref="J5:J29">H5*I5</f>
        <v>5153.0244413217</v>
      </c>
      <c r="K5" s="23">
        <f>G5*J5</f>
        <v>2050903.7276460365</v>
      </c>
    </row>
    <row r="6" spans="1:11" ht="38.25">
      <c r="A6" s="10" t="s">
        <v>52</v>
      </c>
      <c r="B6" s="11" t="s">
        <v>20</v>
      </c>
      <c r="C6" s="10" t="s">
        <v>45</v>
      </c>
      <c r="D6" s="10" t="s">
        <v>10</v>
      </c>
      <c r="E6" s="10" t="s">
        <v>26</v>
      </c>
      <c r="F6" s="10" t="s">
        <v>9</v>
      </c>
      <c r="G6" s="31">
        <v>10</v>
      </c>
      <c r="H6" s="19">
        <v>76180</v>
      </c>
      <c r="I6" s="19">
        <v>1</v>
      </c>
      <c r="J6" s="23">
        <f t="shared" si="0"/>
        <v>76180</v>
      </c>
      <c r="K6" s="24"/>
    </row>
    <row r="7" spans="1:11" ht="38.25">
      <c r="A7" s="10" t="s">
        <v>52</v>
      </c>
      <c r="B7" s="11" t="s">
        <v>21</v>
      </c>
      <c r="C7" s="10" t="s">
        <v>45</v>
      </c>
      <c r="D7" s="10" t="s">
        <v>10</v>
      </c>
      <c r="E7" s="10" t="s">
        <v>25</v>
      </c>
      <c r="F7" s="10" t="s">
        <v>9</v>
      </c>
      <c r="G7" s="31">
        <v>19</v>
      </c>
      <c r="H7" s="19">
        <v>24225</v>
      </c>
      <c r="I7" s="39">
        <v>3.458149845</v>
      </c>
      <c r="J7" s="23">
        <f t="shared" si="0"/>
        <v>83773.679995125</v>
      </c>
      <c r="K7" s="24"/>
    </row>
    <row r="8" spans="1:11" ht="51">
      <c r="A8" s="10" t="s">
        <v>52</v>
      </c>
      <c r="B8" s="11" t="s">
        <v>17</v>
      </c>
      <c r="C8" s="10" t="s">
        <v>41</v>
      </c>
      <c r="D8" s="10" t="s">
        <v>11</v>
      </c>
      <c r="E8" s="10" t="s">
        <v>25</v>
      </c>
      <c r="F8" s="10" t="s">
        <v>9</v>
      </c>
      <c r="G8" s="31">
        <v>3</v>
      </c>
      <c r="H8" s="19">
        <v>12533.33</v>
      </c>
      <c r="I8" s="19">
        <v>1</v>
      </c>
      <c r="J8" s="23">
        <f t="shared" si="0"/>
        <v>12533.33</v>
      </c>
      <c r="K8" s="24"/>
    </row>
    <row r="9" spans="1:11" ht="51">
      <c r="A9" s="10" t="s">
        <v>52</v>
      </c>
      <c r="B9" s="11" t="s">
        <v>43</v>
      </c>
      <c r="C9" s="10" t="s">
        <v>44</v>
      </c>
      <c r="D9" s="10" t="s">
        <v>8</v>
      </c>
      <c r="E9" s="10" t="s">
        <v>26</v>
      </c>
      <c r="F9" s="10" t="s">
        <v>9</v>
      </c>
      <c r="G9" s="31">
        <v>109</v>
      </c>
      <c r="H9" s="19">
        <v>24748.84</v>
      </c>
      <c r="I9" s="39">
        <v>1.4143931594</v>
      </c>
      <c r="J9" s="23">
        <f t="shared" si="0"/>
        <v>35004.589999085096</v>
      </c>
      <c r="K9" s="24"/>
    </row>
    <row r="10" spans="1:11" ht="63.75">
      <c r="A10" s="10" t="s">
        <v>56</v>
      </c>
      <c r="B10" s="11" t="s">
        <v>32</v>
      </c>
      <c r="C10" s="10" t="s">
        <v>33</v>
      </c>
      <c r="D10" s="10" t="s">
        <v>34</v>
      </c>
      <c r="E10" s="10" t="s">
        <v>9</v>
      </c>
      <c r="F10" s="10" t="s">
        <v>9</v>
      </c>
      <c r="G10" s="18">
        <v>49</v>
      </c>
      <c r="H10" s="19">
        <v>144678.83</v>
      </c>
      <c r="I10" s="38">
        <v>0.0519377</v>
      </c>
      <c r="J10" s="23">
        <f t="shared" si="0"/>
        <v>7514.285668891</v>
      </c>
      <c r="K10" s="23">
        <f>G10*J10</f>
        <v>368199.99777565897</v>
      </c>
    </row>
    <row r="11" spans="1:11" ht="38.25">
      <c r="A11" s="10" t="s">
        <v>56</v>
      </c>
      <c r="B11" s="11" t="s">
        <v>20</v>
      </c>
      <c r="C11" s="10" t="s">
        <v>45</v>
      </c>
      <c r="D11" s="10" t="s">
        <v>10</v>
      </c>
      <c r="E11" s="10" t="s">
        <v>26</v>
      </c>
      <c r="F11" s="10" t="s">
        <v>9</v>
      </c>
      <c r="G11" s="18">
        <v>1</v>
      </c>
      <c r="H11" s="19">
        <v>76480</v>
      </c>
      <c r="I11" s="39">
        <v>1.6710251</v>
      </c>
      <c r="J11" s="23">
        <f t="shared" si="0"/>
        <v>127799.999648</v>
      </c>
      <c r="K11" s="24"/>
    </row>
    <row r="12" spans="1:11" ht="38.25">
      <c r="A12" s="10" t="s">
        <v>56</v>
      </c>
      <c r="B12" s="11" t="s">
        <v>21</v>
      </c>
      <c r="C12" s="10" t="s">
        <v>45</v>
      </c>
      <c r="D12" s="10" t="s">
        <v>10</v>
      </c>
      <c r="E12" s="10" t="s">
        <v>25</v>
      </c>
      <c r="F12" s="10" t="s">
        <v>9</v>
      </c>
      <c r="G12" s="18">
        <v>3</v>
      </c>
      <c r="H12" s="19">
        <v>24225</v>
      </c>
      <c r="I12" s="39">
        <v>1.062263364</v>
      </c>
      <c r="J12" s="23">
        <f t="shared" si="0"/>
        <v>25733.329992900002</v>
      </c>
      <c r="K12" s="24"/>
    </row>
    <row r="13" spans="1:11" ht="51">
      <c r="A13" s="10" t="s">
        <v>56</v>
      </c>
      <c r="B13" s="11" t="s">
        <v>43</v>
      </c>
      <c r="C13" s="10" t="s">
        <v>44</v>
      </c>
      <c r="D13" s="10" t="s">
        <v>8</v>
      </c>
      <c r="E13" s="10" t="s">
        <v>26</v>
      </c>
      <c r="F13" s="10" t="s">
        <v>9</v>
      </c>
      <c r="G13" s="18">
        <v>12</v>
      </c>
      <c r="H13" s="19">
        <v>24748.84</v>
      </c>
      <c r="I13" s="39">
        <v>6.8464489648</v>
      </c>
      <c r="J13" s="23">
        <f t="shared" si="0"/>
        <v>169441.66999800084</v>
      </c>
      <c r="K13" s="24"/>
    </row>
    <row r="14" spans="1:11" ht="63.75">
      <c r="A14" s="10" t="s">
        <v>61</v>
      </c>
      <c r="B14" s="11" t="s">
        <v>32</v>
      </c>
      <c r="C14" s="10" t="s">
        <v>33</v>
      </c>
      <c r="D14" s="10" t="s">
        <v>34</v>
      </c>
      <c r="E14" s="10" t="s">
        <v>9</v>
      </c>
      <c r="F14" s="10" t="s">
        <v>9</v>
      </c>
      <c r="G14" s="18">
        <v>60</v>
      </c>
      <c r="H14" s="19">
        <v>144678.83</v>
      </c>
      <c r="I14" s="38">
        <v>0.0437521</v>
      </c>
      <c r="J14" s="23">
        <f t="shared" si="0"/>
        <v>6330.002638043</v>
      </c>
      <c r="K14" s="23">
        <f>G14*J14</f>
        <v>379800.15828257997</v>
      </c>
    </row>
    <row r="15" spans="1:11" ht="38.25">
      <c r="A15" s="10" t="s">
        <v>61</v>
      </c>
      <c r="B15" s="11" t="s">
        <v>20</v>
      </c>
      <c r="C15" s="10" t="s">
        <v>45</v>
      </c>
      <c r="D15" s="10" t="s">
        <v>10</v>
      </c>
      <c r="E15" s="10" t="s">
        <v>26</v>
      </c>
      <c r="F15" s="10" t="s">
        <v>9</v>
      </c>
      <c r="G15" s="3">
        <v>1</v>
      </c>
      <c r="H15" s="19">
        <v>76180</v>
      </c>
      <c r="I15" s="39">
        <v>1.05014439</v>
      </c>
      <c r="J15" s="23">
        <f t="shared" si="0"/>
        <v>79999.9996302</v>
      </c>
      <c r="K15" s="24"/>
    </row>
    <row r="16" spans="1:11" ht="38.25">
      <c r="A16" s="10" t="s">
        <v>61</v>
      </c>
      <c r="B16" s="11" t="s">
        <v>21</v>
      </c>
      <c r="C16" s="10" t="s">
        <v>45</v>
      </c>
      <c r="D16" s="10" t="s">
        <v>10</v>
      </c>
      <c r="E16" s="10" t="s">
        <v>25</v>
      </c>
      <c r="F16" s="10" t="s">
        <v>9</v>
      </c>
      <c r="G16" s="3">
        <v>4</v>
      </c>
      <c r="H16" s="19">
        <v>24225</v>
      </c>
      <c r="I16" s="39">
        <v>1</v>
      </c>
      <c r="J16" s="23">
        <f t="shared" si="0"/>
        <v>24225</v>
      </c>
      <c r="K16" s="24"/>
    </row>
    <row r="17" spans="1:11" ht="51">
      <c r="A17" s="10" t="s">
        <v>61</v>
      </c>
      <c r="B17" s="11" t="s">
        <v>43</v>
      </c>
      <c r="C17" s="10" t="s">
        <v>44</v>
      </c>
      <c r="D17" s="10" t="s">
        <v>8</v>
      </c>
      <c r="E17" s="10" t="s">
        <v>26</v>
      </c>
      <c r="F17" s="10" t="s">
        <v>9</v>
      </c>
      <c r="G17" s="3">
        <v>43</v>
      </c>
      <c r="H17" s="19">
        <v>24748.84</v>
      </c>
      <c r="I17" s="39">
        <v>1</v>
      </c>
      <c r="J17" s="23">
        <f t="shared" si="0"/>
        <v>24748.84</v>
      </c>
      <c r="K17" s="24"/>
    </row>
    <row r="18" spans="1:11" ht="38.25">
      <c r="A18" s="10" t="s">
        <v>55</v>
      </c>
      <c r="B18" s="11" t="s">
        <v>21</v>
      </c>
      <c r="C18" s="10" t="s">
        <v>45</v>
      </c>
      <c r="D18" s="10" t="s">
        <v>10</v>
      </c>
      <c r="E18" s="10" t="s">
        <v>25</v>
      </c>
      <c r="F18" s="10" t="s">
        <v>9</v>
      </c>
      <c r="G18" s="3">
        <v>7</v>
      </c>
      <c r="H18" s="19">
        <v>24225</v>
      </c>
      <c r="I18" s="39">
        <v>1.532065634</v>
      </c>
      <c r="J18" s="23">
        <f t="shared" si="0"/>
        <v>37114.28998365</v>
      </c>
      <c r="K18" s="24"/>
    </row>
    <row r="19" spans="1:11" ht="51">
      <c r="A19" s="10" t="s">
        <v>55</v>
      </c>
      <c r="B19" s="11" t="s">
        <v>17</v>
      </c>
      <c r="C19" s="10" t="s">
        <v>41</v>
      </c>
      <c r="D19" s="10" t="s">
        <v>11</v>
      </c>
      <c r="E19" s="10" t="s">
        <v>25</v>
      </c>
      <c r="F19" s="10"/>
      <c r="G19" s="3">
        <v>2</v>
      </c>
      <c r="H19" s="19">
        <v>12533.33</v>
      </c>
      <c r="I19" s="21">
        <v>5.984044</v>
      </c>
      <c r="J19" s="23">
        <f t="shared" si="0"/>
        <v>74999.99818652</v>
      </c>
      <c r="K19" s="24"/>
    </row>
    <row r="20" spans="1:11" ht="51">
      <c r="A20" s="10" t="s">
        <v>55</v>
      </c>
      <c r="B20" s="11" t="s">
        <v>43</v>
      </c>
      <c r="C20" s="10" t="s">
        <v>44</v>
      </c>
      <c r="D20" s="10" t="s">
        <v>8</v>
      </c>
      <c r="E20" s="10" t="s">
        <v>26</v>
      </c>
      <c r="F20" s="10" t="s">
        <v>9</v>
      </c>
      <c r="G20" s="3">
        <v>25</v>
      </c>
      <c r="H20" s="19">
        <v>24748.84</v>
      </c>
      <c r="I20" s="21">
        <v>1.608802675</v>
      </c>
      <c r="J20" s="23">
        <f t="shared" si="0"/>
        <v>39815.999995147</v>
      </c>
      <c r="K20" s="24"/>
    </row>
    <row r="21" spans="1:11" ht="76.5" collapsed="1">
      <c r="A21" s="10" t="s">
        <v>62</v>
      </c>
      <c r="B21" s="11" t="s">
        <v>17</v>
      </c>
      <c r="C21" s="10" t="s">
        <v>41</v>
      </c>
      <c r="D21" s="10" t="s">
        <v>11</v>
      </c>
      <c r="E21" s="10" t="s">
        <v>25</v>
      </c>
      <c r="F21" s="10" t="s">
        <v>9</v>
      </c>
      <c r="G21" s="3">
        <v>4</v>
      </c>
      <c r="H21" s="19">
        <v>12533.33</v>
      </c>
      <c r="I21" s="21">
        <v>9.474736562</v>
      </c>
      <c r="J21" s="23">
        <f t="shared" si="0"/>
        <v>118749.99999461147</v>
      </c>
      <c r="K21" s="24"/>
    </row>
    <row r="22" spans="1:11" ht="25.5">
      <c r="A22" s="10" t="s">
        <v>53</v>
      </c>
      <c r="B22" s="11" t="s">
        <v>27</v>
      </c>
      <c r="C22" s="10" t="s">
        <v>28</v>
      </c>
      <c r="D22" s="10" t="s">
        <v>5</v>
      </c>
      <c r="E22" s="10" t="s">
        <v>9</v>
      </c>
      <c r="F22" s="10" t="s">
        <v>9</v>
      </c>
      <c r="G22" s="3">
        <v>111</v>
      </c>
      <c r="H22" s="19">
        <v>226374.78</v>
      </c>
      <c r="I22" s="21">
        <v>1</v>
      </c>
      <c r="J22" s="23">
        <f t="shared" si="0"/>
        <v>226374.78</v>
      </c>
      <c r="K22" s="24"/>
    </row>
    <row r="23" spans="1:11" ht="63.75">
      <c r="A23" s="10" t="s">
        <v>53</v>
      </c>
      <c r="B23" s="17" t="s">
        <v>58</v>
      </c>
      <c r="C23" s="17" t="s">
        <v>59</v>
      </c>
      <c r="D23" s="16" t="s">
        <v>60</v>
      </c>
      <c r="E23" s="10"/>
      <c r="F23" s="10" t="s">
        <v>9</v>
      </c>
      <c r="G23" s="3">
        <v>7</v>
      </c>
      <c r="H23" s="19">
        <v>706857.143</v>
      </c>
      <c r="I23" s="21">
        <v>1</v>
      </c>
      <c r="J23" s="23">
        <f t="shared" si="0"/>
        <v>706857.143</v>
      </c>
      <c r="K23" s="24"/>
    </row>
    <row r="24" spans="1:11" ht="51">
      <c r="A24" s="10" t="s">
        <v>53</v>
      </c>
      <c r="B24" s="11" t="s">
        <v>68</v>
      </c>
      <c r="C24" s="10" t="s">
        <v>38</v>
      </c>
      <c r="D24" s="10" t="s">
        <v>39</v>
      </c>
      <c r="E24" s="10" t="s">
        <v>64</v>
      </c>
      <c r="F24" s="10" t="s">
        <v>9</v>
      </c>
      <c r="G24" s="3">
        <v>10</v>
      </c>
      <c r="H24" s="19">
        <v>116038</v>
      </c>
      <c r="I24" s="21">
        <v>1</v>
      </c>
      <c r="J24" s="23">
        <f t="shared" si="0"/>
        <v>116038</v>
      </c>
      <c r="K24" s="24"/>
    </row>
    <row r="25" spans="1:11" ht="51">
      <c r="A25" s="10" t="s">
        <v>53</v>
      </c>
      <c r="B25" s="11" t="s">
        <v>37</v>
      </c>
      <c r="C25" s="10" t="s">
        <v>38</v>
      </c>
      <c r="D25" s="10" t="s">
        <v>39</v>
      </c>
      <c r="E25" s="10" t="s">
        <v>40</v>
      </c>
      <c r="F25" s="10" t="s">
        <v>9</v>
      </c>
      <c r="G25" s="3">
        <v>100</v>
      </c>
      <c r="H25" s="19">
        <v>72120.6</v>
      </c>
      <c r="I25" s="21">
        <v>1</v>
      </c>
      <c r="J25" s="23">
        <f t="shared" si="0"/>
        <v>72120.6</v>
      </c>
      <c r="K25" s="24"/>
    </row>
    <row r="26" spans="1:11" ht="51">
      <c r="A26" s="10" t="s">
        <v>53</v>
      </c>
      <c r="B26" s="11" t="s">
        <v>42</v>
      </c>
      <c r="C26" s="10" t="s">
        <v>38</v>
      </c>
      <c r="D26" s="10" t="s">
        <v>39</v>
      </c>
      <c r="E26" s="10" t="s">
        <v>26</v>
      </c>
      <c r="F26" s="10" t="s">
        <v>9</v>
      </c>
      <c r="G26" s="3">
        <v>70</v>
      </c>
      <c r="H26" s="19">
        <v>69672.57</v>
      </c>
      <c r="I26" s="21">
        <v>1</v>
      </c>
      <c r="J26" s="23">
        <f t="shared" si="0"/>
        <v>69672.57</v>
      </c>
      <c r="K26" s="24"/>
    </row>
    <row r="27" spans="1:11" ht="51">
      <c r="A27" s="10" t="s">
        <v>53</v>
      </c>
      <c r="B27" s="11" t="s">
        <v>46</v>
      </c>
      <c r="C27" s="10" t="s">
        <v>38</v>
      </c>
      <c r="D27" s="10" t="s">
        <v>39</v>
      </c>
      <c r="E27" s="10" t="s">
        <v>25</v>
      </c>
      <c r="F27" s="10" t="s">
        <v>9</v>
      </c>
      <c r="G27" s="3">
        <v>20</v>
      </c>
      <c r="H27" s="19">
        <v>74829</v>
      </c>
      <c r="I27" s="21">
        <v>1</v>
      </c>
      <c r="J27" s="23">
        <f t="shared" si="0"/>
        <v>74829</v>
      </c>
      <c r="K27" s="24"/>
    </row>
    <row r="28" spans="1:11" ht="63.75">
      <c r="A28" s="10" t="s">
        <v>66</v>
      </c>
      <c r="B28" s="11" t="s">
        <v>21</v>
      </c>
      <c r="C28" s="10" t="s">
        <v>45</v>
      </c>
      <c r="D28" s="10" t="s">
        <v>10</v>
      </c>
      <c r="E28" s="10" t="s">
        <v>25</v>
      </c>
      <c r="F28" s="10" t="s">
        <v>9</v>
      </c>
      <c r="G28" s="3">
        <v>1</v>
      </c>
      <c r="H28" s="19">
        <v>24225</v>
      </c>
      <c r="I28" s="21">
        <v>4.54076367</v>
      </c>
      <c r="J28" s="23">
        <f t="shared" si="0"/>
        <v>109999.99990575</v>
      </c>
      <c r="K28" s="24"/>
    </row>
    <row r="29" spans="1:11" ht="63.75">
      <c r="A29" s="10" t="s">
        <v>66</v>
      </c>
      <c r="B29" s="11" t="s">
        <v>17</v>
      </c>
      <c r="C29" s="10" t="s">
        <v>41</v>
      </c>
      <c r="D29" s="10" t="s">
        <v>11</v>
      </c>
      <c r="E29" s="10" t="s">
        <v>25</v>
      </c>
      <c r="F29" s="10" t="s">
        <v>9</v>
      </c>
      <c r="G29" s="3">
        <v>2</v>
      </c>
      <c r="H29" s="19">
        <v>12533.33</v>
      </c>
      <c r="I29" s="21">
        <v>3.19149021</v>
      </c>
      <c r="J29" s="23">
        <f t="shared" si="0"/>
        <v>39999.9999936993</v>
      </c>
      <c r="K29" s="24"/>
    </row>
    <row r="30" spans="1:11" ht="63.75">
      <c r="A30" s="10" t="s">
        <v>67</v>
      </c>
      <c r="B30" s="11" t="s">
        <v>19</v>
      </c>
      <c r="C30" s="10" t="s">
        <v>47</v>
      </c>
      <c r="D30" s="10" t="s">
        <v>6</v>
      </c>
      <c r="E30" s="10" t="s">
        <v>24</v>
      </c>
      <c r="F30" s="10" t="s">
        <v>9</v>
      </c>
      <c r="G30" s="3">
        <v>3</v>
      </c>
      <c r="H30" s="19">
        <v>1881466.666</v>
      </c>
      <c r="I30" s="21"/>
      <c r="J30" s="19">
        <v>1881466.666</v>
      </c>
      <c r="K30" s="24"/>
    </row>
    <row r="31" spans="1:11" ht="51">
      <c r="A31" s="10" t="s">
        <v>54</v>
      </c>
      <c r="B31" s="11" t="s">
        <v>18</v>
      </c>
      <c r="C31" s="10" t="s">
        <v>41</v>
      </c>
      <c r="D31" s="10" t="s">
        <v>11</v>
      </c>
      <c r="E31" s="10" t="s">
        <v>26</v>
      </c>
      <c r="F31" s="10" t="s">
        <v>9</v>
      </c>
      <c r="G31" s="18">
        <v>3</v>
      </c>
      <c r="H31" s="19">
        <v>1183333.33</v>
      </c>
      <c r="I31" s="21"/>
      <c r="J31" s="19">
        <v>1183333.33</v>
      </c>
      <c r="K31" s="24"/>
    </row>
    <row r="32" spans="1:11" ht="51">
      <c r="A32" s="10" t="s">
        <v>54</v>
      </c>
      <c r="B32" s="11" t="s">
        <v>17</v>
      </c>
      <c r="C32" s="10" t="s">
        <v>41</v>
      </c>
      <c r="D32" s="10" t="s">
        <v>11</v>
      </c>
      <c r="E32" s="10" t="s">
        <v>25</v>
      </c>
      <c r="F32" s="10" t="s">
        <v>9</v>
      </c>
      <c r="G32" s="18">
        <v>5</v>
      </c>
      <c r="H32" s="19">
        <v>137640</v>
      </c>
      <c r="I32" s="21"/>
      <c r="J32" s="19">
        <v>137640</v>
      </c>
      <c r="K32" s="24"/>
    </row>
    <row r="33" spans="1:11" ht="38.25">
      <c r="A33" s="10" t="s">
        <v>54</v>
      </c>
      <c r="B33" s="11" t="s">
        <v>29</v>
      </c>
      <c r="C33" s="10" t="s">
        <v>30</v>
      </c>
      <c r="D33" s="10" t="s">
        <v>31</v>
      </c>
      <c r="E33" s="10" t="s">
        <v>9</v>
      </c>
      <c r="F33" s="10" t="s">
        <v>9</v>
      </c>
      <c r="G33" s="18"/>
      <c r="H33" s="19"/>
      <c r="I33" s="21"/>
      <c r="J33" s="19"/>
      <c r="K33" s="24"/>
    </row>
    <row r="34" spans="1:11" ht="114.75">
      <c r="A34" s="10" t="s">
        <v>54</v>
      </c>
      <c r="B34" s="11" t="s">
        <v>57</v>
      </c>
      <c r="C34" s="10" t="s">
        <v>35</v>
      </c>
      <c r="D34" s="10" t="s">
        <v>36</v>
      </c>
      <c r="E34" s="10" t="s">
        <v>9</v>
      </c>
      <c r="F34" s="10" t="s">
        <v>9</v>
      </c>
      <c r="G34" s="18">
        <v>3</v>
      </c>
      <c r="H34" s="19">
        <v>550000</v>
      </c>
      <c r="I34" s="21"/>
      <c r="J34" s="19">
        <v>550000</v>
      </c>
      <c r="K34" s="24"/>
    </row>
  </sheetData>
  <sheetProtection/>
  <mergeCells count="2">
    <mergeCell ref="A2:J2"/>
    <mergeCell ref="I1:J1"/>
  </mergeCells>
  <printOptions/>
  <pageMargins left="0.7086614173228347" right="0.11811023622047245" top="0.35433070866141736" bottom="0.35433070866141736" header="0.11811023622047245" footer="0.11811023622047245"/>
  <pageSetup fitToHeight="13" fitToWidth="1" horizontalDpi="600" verticalDpi="600" orientation="landscape" paperSize="8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tabSelected="1" zoomScalePageLayoutView="0" workbookViewId="0" topLeftCell="B34">
      <selection activeCell="J19" sqref="J19"/>
    </sheetView>
  </sheetViews>
  <sheetFormatPr defaultColWidth="9.140625" defaultRowHeight="15" outlineLevelRow="1" outlineLevelCol="1"/>
  <cols>
    <col min="1" max="1" width="24.00390625" style="0" customWidth="1"/>
    <col min="2" max="2" width="21.57421875" style="0" customWidth="1"/>
    <col min="3" max="3" width="7.421875" style="0" customWidth="1"/>
    <col min="4" max="4" width="25.57421875" style="0" customWidth="1"/>
    <col min="5" max="5" width="16.140625" style="0" customWidth="1"/>
    <col min="6" max="6" width="23.140625" style="0" customWidth="1"/>
    <col min="7" max="7" width="14.8515625" style="0" hidden="1" customWidth="1" outlineLevel="1"/>
    <col min="8" max="8" width="14.421875" style="0" customWidth="1" collapsed="1"/>
    <col min="9" max="9" width="12.7109375" style="0" hidden="1" customWidth="1" outlineLevel="1"/>
    <col min="10" max="10" width="12.140625" style="0" customWidth="1" collapsed="1"/>
    <col min="11" max="11" width="20.8515625" style="0" customWidth="1"/>
    <col min="12" max="12" width="21.7109375" style="0" customWidth="1"/>
    <col min="13" max="13" width="22.421875" style="0" customWidth="1"/>
    <col min="14" max="14" width="16.421875" style="0" customWidth="1"/>
  </cols>
  <sheetData>
    <row r="1" spans="1:14" ht="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 t="s">
        <v>71</v>
      </c>
    </row>
    <row r="2" spans="1:14" ht="15">
      <c r="A2" s="69" t="s">
        <v>79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1:13" ht="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4" ht="91.5">
      <c r="A4" s="26" t="s">
        <v>3</v>
      </c>
      <c r="B4" s="27" t="s">
        <v>4</v>
      </c>
      <c r="C4" s="27" t="s">
        <v>51</v>
      </c>
      <c r="D4" s="26" t="s">
        <v>0</v>
      </c>
      <c r="E4" s="27" t="s">
        <v>22</v>
      </c>
      <c r="F4" s="27" t="s">
        <v>1</v>
      </c>
      <c r="G4" s="26" t="s">
        <v>12</v>
      </c>
      <c r="H4" s="26" t="s">
        <v>14</v>
      </c>
      <c r="I4" s="28" t="s">
        <v>23</v>
      </c>
      <c r="J4" s="28" t="s">
        <v>13</v>
      </c>
      <c r="K4" s="28" t="s">
        <v>76</v>
      </c>
      <c r="L4" s="28" t="s">
        <v>15</v>
      </c>
      <c r="M4" s="28" t="s">
        <v>16</v>
      </c>
      <c r="N4" s="28" t="s">
        <v>77</v>
      </c>
    </row>
    <row r="5" spans="1:14" ht="76.5">
      <c r="A5" s="41" t="s">
        <v>52</v>
      </c>
      <c r="B5" s="15" t="s">
        <v>32</v>
      </c>
      <c r="C5" s="14" t="s">
        <v>33</v>
      </c>
      <c r="D5" s="14" t="s">
        <v>34</v>
      </c>
      <c r="E5" s="14" t="s">
        <v>9</v>
      </c>
      <c r="F5" s="16" t="s">
        <v>9</v>
      </c>
      <c r="G5" s="34" t="s">
        <v>7</v>
      </c>
      <c r="H5" s="34">
        <v>398</v>
      </c>
      <c r="I5" s="44"/>
      <c r="J5" s="44">
        <v>5153.015</v>
      </c>
      <c r="K5" s="7"/>
      <c r="L5" s="7"/>
      <c r="M5" s="7"/>
      <c r="N5" s="5">
        <f>H5*J5</f>
        <v>2050899.9700000002</v>
      </c>
    </row>
    <row r="6" spans="1:14" ht="38.25">
      <c r="A6" s="10" t="s">
        <v>52</v>
      </c>
      <c r="B6" s="42" t="s">
        <v>20</v>
      </c>
      <c r="C6" s="43" t="s">
        <v>45</v>
      </c>
      <c r="D6" s="43" t="s">
        <v>10</v>
      </c>
      <c r="E6" s="43" t="s">
        <v>26</v>
      </c>
      <c r="F6" s="10" t="s">
        <v>9</v>
      </c>
      <c r="G6" s="34" t="s">
        <v>7</v>
      </c>
      <c r="H6" s="57">
        <v>10</v>
      </c>
      <c r="I6" s="45"/>
      <c r="J6" s="7">
        <v>76180</v>
      </c>
      <c r="K6" s="7"/>
      <c r="L6" s="7"/>
      <c r="M6" s="7"/>
      <c r="N6" s="5">
        <f>H6*J6</f>
        <v>761800</v>
      </c>
    </row>
    <row r="7" spans="1:14" ht="38.25">
      <c r="A7" s="10" t="s">
        <v>52</v>
      </c>
      <c r="B7" s="11" t="s">
        <v>21</v>
      </c>
      <c r="C7" s="10" t="s">
        <v>45</v>
      </c>
      <c r="D7" s="10" t="s">
        <v>10</v>
      </c>
      <c r="E7" s="10" t="s">
        <v>25</v>
      </c>
      <c r="F7" s="10" t="s">
        <v>9</v>
      </c>
      <c r="G7" s="34" t="s">
        <v>7</v>
      </c>
      <c r="H7" s="57">
        <v>19</v>
      </c>
      <c r="I7" s="45"/>
      <c r="J7" s="7">
        <v>83773.68</v>
      </c>
      <c r="K7" s="7"/>
      <c r="L7" s="7"/>
      <c r="M7" s="7"/>
      <c r="N7" s="5">
        <v>1591700</v>
      </c>
    </row>
    <row r="8" spans="1:14" ht="63.75">
      <c r="A8" s="10" t="s">
        <v>52</v>
      </c>
      <c r="B8" s="11" t="s">
        <v>17</v>
      </c>
      <c r="C8" s="10" t="s">
        <v>41</v>
      </c>
      <c r="D8" s="10" t="s">
        <v>11</v>
      </c>
      <c r="E8" s="10" t="s">
        <v>25</v>
      </c>
      <c r="F8" s="10" t="s">
        <v>9</v>
      </c>
      <c r="G8" s="34" t="s">
        <v>7</v>
      </c>
      <c r="H8" s="57">
        <v>3</v>
      </c>
      <c r="I8" s="45"/>
      <c r="J8" s="7">
        <v>125333.33</v>
      </c>
      <c r="K8" s="7"/>
      <c r="L8" s="7"/>
      <c r="M8" s="7"/>
      <c r="N8" s="5">
        <f>H8*J8</f>
        <v>375999.99</v>
      </c>
    </row>
    <row r="9" spans="1:14" ht="51">
      <c r="A9" s="10" t="s">
        <v>52</v>
      </c>
      <c r="B9" s="11" t="s">
        <v>43</v>
      </c>
      <c r="C9" s="10" t="s">
        <v>44</v>
      </c>
      <c r="D9" s="10" t="s">
        <v>8</v>
      </c>
      <c r="E9" s="10" t="s">
        <v>26</v>
      </c>
      <c r="F9" s="10" t="s">
        <v>9</v>
      </c>
      <c r="G9" s="34" t="s">
        <v>7</v>
      </c>
      <c r="H9" s="57">
        <v>109</v>
      </c>
      <c r="I9" s="45"/>
      <c r="J9" s="7">
        <v>35004.59</v>
      </c>
      <c r="K9" s="7"/>
      <c r="L9" s="7"/>
      <c r="M9" s="7"/>
      <c r="N9" s="5">
        <f>H9*J9</f>
        <v>3815500.3099999996</v>
      </c>
    </row>
    <row r="10" spans="1:14" ht="15" outlineLevel="1">
      <c r="A10" s="8"/>
      <c r="B10" s="9"/>
      <c r="C10" s="8"/>
      <c r="D10" s="8"/>
      <c r="E10" s="8"/>
      <c r="F10" s="8"/>
      <c r="G10" s="35"/>
      <c r="H10" s="35"/>
      <c r="I10" s="46"/>
      <c r="J10" s="47"/>
      <c r="K10" s="47"/>
      <c r="L10" s="47"/>
      <c r="M10" s="47"/>
      <c r="N10" s="6">
        <f>SUM(N5:N9)</f>
        <v>8595900.27</v>
      </c>
    </row>
    <row r="11" spans="1:14" ht="76.5">
      <c r="A11" s="10" t="s">
        <v>56</v>
      </c>
      <c r="B11" s="11" t="s">
        <v>32</v>
      </c>
      <c r="C11" s="10" t="s">
        <v>33</v>
      </c>
      <c r="D11" s="10" t="s">
        <v>34</v>
      </c>
      <c r="E11" s="10" t="s">
        <v>9</v>
      </c>
      <c r="F11" s="10" t="s">
        <v>9</v>
      </c>
      <c r="G11" s="34" t="s">
        <v>7</v>
      </c>
      <c r="H11" s="31">
        <v>49</v>
      </c>
      <c r="I11" s="44"/>
      <c r="J11" s="7">
        <v>7514.286</v>
      </c>
      <c r="K11" s="7"/>
      <c r="L11" s="7"/>
      <c r="M11" s="7"/>
      <c r="N11" s="5">
        <f>H11*J11</f>
        <v>368200.014</v>
      </c>
    </row>
    <row r="12" spans="1:14" ht="38.25">
      <c r="A12" s="10" t="s">
        <v>56</v>
      </c>
      <c r="B12" s="11" t="s">
        <v>20</v>
      </c>
      <c r="C12" s="10" t="s">
        <v>45</v>
      </c>
      <c r="D12" s="10" t="s">
        <v>10</v>
      </c>
      <c r="E12" s="10" t="s">
        <v>26</v>
      </c>
      <c r="F12" s="10" t="s">
        <v>9</v>
      </c>
      <c r="G12" s="34" t="s">
        <v>7</v>
      </c>
      <c r="H12" s="57">
        <v>1</v>
      </c>
      <c r="I12" s="44"/>
      <c r="J12" s="7">
        <v>127800</v>
      </c>
      <c r="K12" s="7"/>
      <c r="L12" s="7"/>
      <c r="M12" s="7"/>
      <c r="N12" s="5">
        <f>H12*J12</f>
        <v>127800</v>
      </c>
    </row>
    <row r="13" spans="1:14" ht="38.25">
      <c r="A13" s="10" t="s">
        <v>56</v>
      </c>
      <c r="B13" s="11" t="s">
        <v>21</v>
      </c>
      <c r="C13" s="10" t="s">
        <v>45</v>
      </c>
      <c r="D13" s="10" t="s">
        <v>10</v>
      </c>
      <c r="E13" s="10" t="s">
        <v>25</v>
      </c>
      <c r="F13" s="10" t="s">
        <v>9</v>
      </c>
      <c r="G13" s="34" t="s">
        <v>7</v>
      </c>
      <c r="H13" s="57">
        <v>3</v>
      </c>
      <c r="I13" s="44"/>
      <c r="J13" s="7">
        <v>25733.333</v>
      </c>
      <c r="K13" s="7"/>
      <c r="L13" s="7"/>
      <c r="M13" s="7"/>
      <c r="N13" s="5">
        <f>H13*J13</f>
        <v>77199.999</v>
      </c>
    </row>
    <row r="14" spans="1:14" ht="51">
      <c r="A14" s="10" t="s">
        <v>56</v>
      </c>
      <c r="B14" s="11" t="s">
        <v>43</v>
      </c>
      <c r="C14" s="10" t="s">
        <v>44</v>
      </c>
      <c r="D14" s="10" t="s">
        <v>8</v>
      </c>
      <c r="E14" s="10" t="s">
        <v>26</v>
      </c>
      <c r="F14" s="10" t="s">
        <v>9</v>
      </c>
      <c r="G14" s="34" t="s">
        <v>7</v>
      </c>
      <c r="H14" s="57">
        <v>12</v>
      </c>
      <c r="I14" s="44"/>
      <c r="J14" s="7">
        <v>169441.666</v>
      </c>
      <c r="K14" s="7"/>
      <c r="L14" s="7"/>
      <c r="M14" s="7"/>
      <c r="N14" s="5">
        <f>H14*J14</f>
        <v>2033299.992</v>
      </c>
    </row>
    <row r="15" spans="1:14" ht="15" outlineLevel="1">
      <c r="A15" s="8"/>
      <c r="B15" s="9"/>
      <c r="C15" s="8"/>
      <c r="D15" s="8"/>
      <c r="E15" s="8"/>
      <c r="F15" s="8"/>
      <c r="G15" s="49"/>
      <c r="H15" s="37"/>
      <c r="I15" s="46"/>
      <c r="J15" s="47"/>
      <c r="K15" s="47"/>
      <c r="L15" s="47"/>
      <c r="M15" s="47"/>
      <c r="N15" s="6">
        <f>SUM(N11:N14)</f>
        <v>2606500.005</v>
      </c>
    </row>
    <row r="16" spans="1:14" ht="76.5">
      <c r="A16" s="10" t="s">
        <v>61</v>
      </c>
      <c r="B16" s="11" t="s">
        <v>32</v>
      </c>
      <c r="C16" s="10" t="s">
        <v>33</v>
      </c>
      <c r="D16" s="10" t="s">
        <v>34</v>
      </c>
      <c r="E16" s="10" t="s">
        <v>9</v>
      </c>
      <c r="F16" s="10" t="s">
        <v>9</v>
      </c>
      <c r="G16" s="34" t="s">
        <v>7</v>
      </c>
      <c r="H16" s="31">
        <v>60</v>
      </c>
      <c r="I16" s="44"/>
      <c r="J16" s="7">
        <v>6330</v>
      </c>
      <c r="K16" s="7"/>
      <c r="L16" s="7"/>
      <c r="M16" s="7"/>
      <c r="N16" s="5">
        <f>H16*J16</f>
        <v>379800</v>
      </c>
    </row>
    <row r="17" spans="1:14" ht="38.25">
      <c r="A17" s="10" t="s">
        <v>61</v>
      </c>
      <c r="B17" s="11" t="s">
        <v>20</v>
      </c>
      <c r="C17" s="10" t="s">
        <v>45</v>
      </c>
      <c r="D17" s="10" t="s">
        <v>10</v>
      </c>
      <c r="E17" s="10" t="s">
        <v>26</v>
      </c>
      <c r="F17" s="10" t="s">
        <v>9</v>
      </c>
      <c r="G17" s="34" t="s">
        <v>7</v>
      </c>
      <c r="H17" s="34">
        <v>1</v>
      </c>
      <c r="I17" s="44"/>
      <c r="J17" s="7">
        <v>80000</v>
      </c>
      <c r="K17" s="7"/>
      <c r="L17" s="7"/>
      <c r="M17" s="7"/>
      <c r="N17" s="5">
        <f>H17*J17</f>
        <v>80000</v>
      </c>
    </row>
    <row r="18" spans="1:14" ht="38.25">
      <c r="A18" s="10" t="s">
        <v>61</v>
      </c>
      <c r="B18" s="11" t="s">
        <v>21</v>
      </c>
      <c r="C18" s="10" t="s">
        <v>45</v>
      </c>
      <c r="D18" s="10" t="s">
        <v>10</v>
      </c>
      <c r="E18" s="10" t="s">
        <v>25</v>
      </c>
      <c r="F18" s="10" t="s">
        <v>9</v>
      </c>
      <c r="G18" s="34" t="s">
        <v>7</v>
      </c>
      <c r="H18" s="34">
        <v>4</v>
      </c>
      <c r="I18" s="44"/>
      <c r="J18" s="7">
        <v>24225</v>
      </c>
      <c r="K18" s="7"/>
      <c r="L18" s="7"/>
      <c r="M18" s="7"/>
      <c r="N18" s="5">
        <f>H18*J18</f>
        <v>96900</v>
      </c>
    </row>
    <row r="19" spans="1:14" ht="51">
      <c r="A19" s="10" t="s">
        <v>61</v>
      </c>
      <c r="B19" s="11" t="s">
        <v>43</v>
      </c>
      <c r="C19" s="10" t="s">
        <v>44</v>
      </c>
      <c r="D19" s="10" t="s">
        <v>8</v>
      </c>
      <c r="E19" s="10" t="s">
        <v>26</v>
      </c>
      <c r="F19" s="10" t="s">
        <v>9</v>
      </c>
      <c r="G19" s="34" t="s">
        <v>7</v>
      </c>
      <c r="H19" s="34">
        <v>43</v>
      </c>
      <c r="I19" s="44"/>
      <c r="J19" s="44">
        <v>24748.837</v>
      </c>
      <c r="K19" s="7"/>
      <c r="L19" s="7"/>
      <c r="M19" s="7"/>
      <c r="N19" s="5">
        <v>1064200</v>
      </c>
    </row>
    <row r="20" spans="1:14" ht="15" outlineLevel="1">
      <c r="A20" s="8"/>
      <c r="B20" s="9"/>
      <c r="C20" s="8"/>
      <c r="D20" s="8"/>
      <c r="E20" s="8"/>
      <c r="F20" s="8"/>
      <c r="G20" s="36"/>
      <c r="H20" s="36"/>
      <c r="I20" s="46"/>
      <c r="J20" s="47"/>
      <c r="K20" s="47"/>
      <c r="L20" s="47"/>
      <c r="M20" s="47"/>
      <c r="N20" s="6">
        <f>SUM(N16:N19)</f>
        <v>1620900</v>
      </c>
    </row>
    <row r="21" spans="1:14" ht="38.25">
      <c r="A21" s="10" t="s">
        <v>55</v>
      </c>
      <c r="B21" s="11" t="s">
        <v>21</v>
      </c>
      <c r="C21" s="10" t="s">
        <v>45</v>
      </c>
      <c r="D21" s="10" t="s">
        <v>10</v>
      </c>
      <c r="E21" s="10" t="s">
        <v>25</v>
      </c>
      <c r="F21" s="10" t="s">
        <v>9</v>
      </c>
      <c r="G21" s="34" t="s">
        <v>7</v>
      </c>
      <c r="H21" s="34">
        <v>7</v>
      </c>
      <c r="I21" s="7"/>
      <c r="J21" s="7">
        <v>37114.286</v>
      </c>
      <c r="K21" s="7"/>
      <c r="L21" s="7"/>
      <c r="M21" s="7"/>
      <c r="N21" s="5">
        <f aca="true" t="shared" si="0" ref="N21:N42">H21*J21</f>
        <v>259800.002</v>
      </c>
    </row>
    <row r="22" spans="1:14" ht="63.75">
      <c r="A22" s="10" t="s">
        <v>55</v>
      </c>
      <c r="B22" s="11" t="s">
        <v>17</v>
      </c>
      <c r="C22" s="10" t="s">
        <v>41</v>
      </c>
      <c r="D22" s="10" t="s">
        <v>11</v>
      </c>
      <c r="E22" s="10" t="s">
        <v>25</v>
      </c>
      <c r="F22" s="10"/>
      <c r="G22" s="34"/>
      <c r="H22" s="34">
        <v>2</v>
      </c>
      <c r="I22" s="7"/>
      <c r="J22" s="7">
        <v>75000</v>
      </c>
      <c r="K22" s="7"/>
      <c r="L22" s="7"/>
      <c r="M22" s="7"/>
      <c r="N22" s="5">
        <f t="shared" si="0"/>
        <v>150000</v>
      </c>
    </row>
    <row r="23" spans="1:14" ht="51">
      <c r="A23" s="10" t="s">
        <v>55</v>
      </c>
      <c r="B23" s="11" t="s">
        <v>43</v>
      </c>
      <c r="C23" s="10" t="s">
        <v>44</v>
      </c>
      <c r="D23" s="10" t="s">
        <v>8</v>
      </c>
      <c r="E23" s="10" t="s">
        <v>26</v>
      </c>
      <c r="F23" s="10" t="s">
        <v>9</v>
      </c>
      <c r="G23" s="34" t="s">
        <v>7</v>
      </c>
      <c r="H23" s="34">
        <v>25</v>
      </c>
      <c r="I23" s="58"/>
      <c r="J23" s="58">
        <v>39816</v>
      </c>
      <c r="K23" s="58"/>
      <c r="L23" s="58"/>
      <c r="M23" s="58"/>
      <c r="N23" s="5">
        <f t="shared" si="0"/>
        <v>995400</v>
      </c>
    </row>
    <row r="24" spans="1:14" ht="15" outlineLevel="1">
      <c r="A24" s="8"/>
      <c r="B24" s="9"/>
      <c r="C24" s="8"/>
      <c r="D24" s="8"/>
      <c r="E24" s="8"/>
      <c r="F24" s="8"/>
      <c r="G24" s="36"/>
      <c r="H24" s="35"/>
      <c r="I24" s="20"/>
      <c r="J24" s="20"/>
      <c r="K24" s="20"/>
      <c r="L24" s="20"/>
      <c r="M24" s="20"/>
      <c r="N24" s="48">
        <f>SUM(N21:N23)</f>
        <v>1405200.0019999999</v>
      </c>
    </row>
    <row r="25" spans="1:14" ht="53.25" customHeight="1">
      <c r="A25" s="10" t="s">
        <v>74</v>
      </c>
      <c r="B25" s="11" t="s">
        <v>17</v>
      </c>
      <c r="C25" s="10" t="s">
        <v>41</v>
      </c>
      <c r="D25" s="10" t="s">
        <v>11</v>
      </c>
      <c r="E25" s="10" t="s">
        <v>25</v>
      </c>
      <c r="F25" s="10" t="s">
        <v>9</v>
      </c>
      <c r="G25" s="34" t="s">
        <v>7</v>
      </c>
      <c r="H25" s="34">
        <v>4</v>
      </c>
      <c r="I25" s="58"/>
      <c r="J25" s="58">
        <v>118750</v>
      </c>
      <c r="K25" s="19"/>
      <c r="L25" s="19"/>
      <c r="M25" s="19"/>
      <c r="N25" s="5">
        <f t="shared" si="0"/>
        <v>475000</v>
      </c>
    </row>
    <row r="26" spans="1:14" ht="38.25">
      <c r="A26" s="10" t="s">
        <v>53</v>
      </c>
      <c r="B26" s="11" t="s">
        <v>27</v>
      </c>
      <c r="C26" s="10" t="s">
        <v>28</v>
      </c>
      <c r="D26" s="10" t="s">
        <v>5</v>
      </c>
      <c r="E26" s="10" t="s">
        <v>9</v>
      </c>
      <c r="F26" s="10" t="s">
        <v>9</v>
      </c>
      <c r="G26" s="34" t="s">
        <v>7</v>
      </c>
      <c r="H26" s="34">
        <v>111</v>
      </c>
      <c r="I26" s="58"/>
      <c r="J26" s="58">
        <v>226374.775</v>
      </c>
      <c r="K26" s="19"/>
      <c r="L26" s="19"/>
      <c r="M26" s="19"/>
      <c r="N26" s="5">
        <f t="shared" si="0"/>
        <v>25127600.025</v>
      </c>
    </row>
    <row r="27" spans="1:14" ht="63.75">
      <c r="A27" s="10" t="s">
        <v>53</v>
      </c>
      <c r="B27" s="17" t="s">
        <v>58</v>
      </c>
      <c r="C27" s="17" t="s">
        <v>59</v>
      </c>
      <c r="D27" s="16" t="s">
        <v>60</v>
      </c>
      <c r="E27" s="10"/>
      <c r="F27" s="10" t="s">
        <v>9</v>
      </c>
      <c r="G27" s="34" t="s">
        <v>7</v>
      </c>
      <c r="H27" s="34">
        <v>7</v>
      </c>
      <c r="I27" s="19"/>
      <c r="J27" s="19">
        <v>706857.143</v>
      </c>
      <c r="K27" s="19"/>
      <c r="L27" s="19"/>
      <c r="M27" s="19"/>
      <c r="N27" s="5">
        <f t="shared" si="0"/>
        <v>4948000.001</v>
      </c>
    </row>
    <row r="28" spans="1:14" ht="42" customHeight="1">
      <c r="A28" s="10" t="s">
        <v>53</v>
      </c>
      <c r="B28" s="11" t="s">
        <v>68</v>
      </c>
      <c r="C28" s="10" t="s">
        <v>38</v>
      </c>
      <c r="D28" s="10" t="s">
        <v>39</v>
      </c>
      <c r="E28" s="10" t="s">
        <v>64</v>
      </c>
      <c r="F28" s="10" t="s">
        <v>9</v>
      </c>
      <c r="G28" s="34" t="s">
        <v>7</v>
      </c>
      <c r="H28" s="34">
        <v>10</v>
      </c>
      <c r="I28" s="19"/>
      <c r="J28" s="19">
        <v>116038</v>
      </c>
      <c r="K28" s="19"/>
      <c r="L28" s="19"/>
      <c r="M28" s="19"/>
      <c r="N28" s="5">
        <f t="shared" si="0"/>
        <v>1160380</v>
      </c>
    </row>
    <row r="29" spans="1:14" ht="42" customHeight="1">
      <c r="A29" s="10" t="s">
        <v>53</v>
      </c>
      <c r="B29" s="11" t="s">
        <v>37</v>
      </c>
      <c r="C29" s="10" t="s">
        <v>38</v>
      </c>
      <c r="D29" s="10" t="s">
        <v>39</v>
      </c>
      <c r="E29" s="10" t="s">
        <v>40</v>
      </c>
      <c r="F29" s="10" t="s">
        <v>9</v>
      </c>
      <c r="G29" s="34" t="s">
        <v>7</v>
      </c>
      <c r="H29" s="34">
        <v>100</v>
      </c>
      <c r="I29" s="19"/>
      <c r="J29" s="19">
        <v>72120.6</v>
      </c>
      <c r="K29" s="19"/>
      <c r="L29" s="19"/>
      <c r="M29" s="19"/>
      <c r="N29" s="5">
        <f t="shared" si="0"/>
        <v>7212060.000000001</v>
      </c>
    </row>
    <row r="30" spans="1:14" ht="42" customHeight="1">
      <c r="A30" s="10" t="s">
        <v>53</v>
      </c>
      <c r="B30" s="11" t="s">
        <v>42</v>
      </c>
      <c r="C30" s="10" t="s">
        <v>38</v>
      </c>
      <c r="D30" s="10" t="s">
        <v>39</v>
      </c>
      <c r="E30" s="10" t="s">
        <v>26</v>
      </c>
      <c r="F30" s="10" t="s">
        <v>9</v>
      </c>
      <c r="G30" s="34" t="s">
        <v>7</v>
      </c>
      <c r="H30" s="34">
        <v>70</v>
      </c>
      <c r="I30" s="19"/>
      <c r="J30" s="19">
        <v>69672.5714</v>
      </c>
      <c r="K30" s="19"/>
      <c r="L30" s="19"/>
      <c r="M30" s="19"/>
      <c r="N30" s="5">
        <f t="shared" si="0"/>
        <v>4877079.998</v>
      </c>
    </row>
    <row r="31" spans="1:14" ht="42" customHeight="1">
      <c r="A31" s="10" t="s">
        <v>53</v>
      </c>
      <c r="B31" s="11" t="s">
        <v>46</v>
      </c>
      <c r="C31" s="10" t="s">
        <v>38</v>
      </c>
      <c r="D31" s="10" t="s">
        <v>39</v>
      </c>
      <c r="E31" s="10" t="s">
        <v>25</v>
      </c>
      <c r="F31" s="10" t="s">
        <v>9</v>
      </c>
      <c r="G31" s="34" t="s">
        <v>7</v>
      </c>
      <c r="H31" s="34">
        <v>20</v>
      </c>
      <c r="I31" s="19"/>
      <c r="J31" s="19">
        <v>74829</v>
      </c>
      <c r="K31" s="19"/>
      <c r="L31" s="19"/>
      <c r="M31" s="19"/>
      <c r="N31" s="5">
        <f t="shared" si="0"/>
        <v>1496580</v>
      </c>
    </row>
    <row r="32" spans="1:14" ht="15">
      <c r="A32" s="10" t="s">
        <v>53</v>
      </c>
      <c r="B32" s="11"/>
      <c r="C32" s="10"/>
      <c r="D32" s="10"/>
      <c r="E32" s="10"/>
      <c r="F32" s="10"/>
      <c r="G32" s="34"/>
      <c r="H32" s="34"/>
      <c r="I32" s="19"/>
      <c r="J32" s="19"/>
      <c r="K32" s="19"/>
      <c r="L32" s="19">
        <v>160000</v>
      </c>
      <c r="M32" s="19"/>
      <c r="N32" s="5">
        <f>L32</f>
        <v>160000</v>
      </c>
    </row>
    <row r="33" spans="1:14" ht="15" outlineLevel="1">
      <c r="A33" s="8"/>
      <c r="B33" s="9"/>
      <c r="C33" s="8"/>
      <c r="D33" s="8"/>
      <c r="E33" s="8"/>
      <c r="F33" s="8"/>
      <c r="G33" s="36"/>
      <c r="H33" s="35"/>
      <c r="I33" s="20"/>
      <c r="J33" s="20"/>
      <c r="K33" s="20"/>
      <c r="L33" s="20"/>
      <c r="M33" s="20"/>
      <c r="N33" s="48">
        <f>SUM(N25:N32)</f>
        <v>45456700.024000004</v>
      </c>
    </row>
    <row r="34" spans="1:14" ht="42" customHeight="1">
      <c r="A34" s="10" t="s">
        <v>63</v>
      </c>
      <c r="B34" s="11" t="s">
        <v>21</v>
      </c>
      <c r="C34" s="10" t="s">
        <v>45</v>
      </c>
      <c r="D34" s="10" t="s">
        <v>10</v>
      </c>
      <c r="E34" s="10" t="s">
        <v>25</v>
      </c>
      <c r="F34" s="10" t="s">
        <v>9</v>
      </c>
      <c r="G34" s="34" t="s">
        <v>7</v>
      </c>
      <c r="H34" s="34">
        <v>1</v>
      </c>
      <c r="I34" s="19"/>
      <c r="J34" s="19">
        <v>110000</v>
      </c>
      <c r="K34" s="19"/>
      <c r="L34" s="19"/>
      <c r="M34" s="19"/>
      <c r="N34" s="5">
        <f t="shared" si="0"/>
        <v>110000</v>
      </c>
    </row>
    <row r="35" spans="1:14" ht="54.75" customHeight="1">
      <c r="A35" s="10" t="s">
        <v>63</v>
      </c>
      <c r="B35" s="11" t="s">
        <v>17</v>
      </c>
      <c r="C35" s="10" t="s">
        <v>41</v>
      </c>
      <c r="D35" s="10" t="s">
        <v>11</v>
      </c>
      <c r="E35" s="10" t="s">
        <v>25</v>
      </c>
      <c r="F35" s="10" t="s">
        <v>9</v>
      </c>
      <c r="G35" s="34" t="s">
        <v>7</v>
      </c>
      <c r="H35" s="34">
        <v>2</v>
      </c>
      <c r="I35" s="19"/>
      <c r="J35" s="19">
        <v>40000</v>
      </c>
      <c r="K35" s="19"/>
      <c r="L35" s="19"/>
      <c r="M35" s="19"/>
      <c r="N35" s="5">
        <f t="shared" si="0"/>
        <v>80000</v>
      </c>
    </row>
    <row r="36" spans="1:14" ht="42" customHeight="1">
      <c r="A36" s="10" t="s">
        <v>67</v>
      </c>
      <c r="B36" s="11" t="s">
        <v>19</v>
      </c>
      <c r="C36" s="10" t="s">
        <v>47</v>
      </c>
      <c r="D36" s="10" t="s">
        <v>6</v>
      </c>
      <c r="E36" s="10" t="s">
        <v>24</v>
      </c>
      <c r="F36" s="10" t="s">
        <v>9</v>
      </c>
      <c r="G36" s="34" t="s">
        <v>7</v>
      </c>
      <c r="H36" s="34">
        <v>3</v>
      </c>
      <c r="I36" s="19"/>
      <c r="J36" s="19">
        <v>1881466.666</v>
      </c>
      <c r="K36" s="19"/>
      <c r="L36" s="19"/>
      <c r="M36" s="19"/>
      <c r="N36" s="5">
        <f t="shared" si="0"/>
        <v>5644399.998</v>
      </c>
    </row>
    <row r="37" spans="1:14" ht="25.5">
      <c r="A37" s="10" t="s">
        <v>67</v>
      </c>
      <c r="B37" s="11"/>
      <c r="C37" s="10"/>
      <c r="D37" s="10"/>
      <c r="E37" s="10"/>
      <c r="F37" s="10"/>
      <c r="G37" s="34"/>
      <c r="H37" s="34"/>
      <c r="I37" s="19"/>
      <c r="J37" s="19"/>
      <c r="K37" s="19"/>
      <c r="L37" s="19">
        <v>17100</v>
      </c>
      <c r="M37" s="19"/>
      <c r="N37" s="5">
        <f>L37</f>
        <v>17100</v>
      </c>
    </row>
    <row r="38" spans="1:14" ht="15" outlineLevel="1">
      <c r="A38" s="50"/>
      <c r="B38" s="9"/>
      <c r="C38" s="8"/>
      <c r="D38" s="8"/>
      <c r="E38" s="8"/>
      <c r="F38" s="8"/>
      <c r="G38" s="35"/>
      <c r="H38" s="36"/>
      <c r="I38" s="20"/>
      <c r="J38" s="20"/>
      <c r="K38" s="20"/>
      <c r="L38" s="20"/>
      <c r="M38" s="20"/>
      <c r="N38" s="48">
        <f>SUM(N34:N37)</f>
        <v>5851499.998</v>
      </c>
    </row>
    <row r="39" spans="1:14" ht="63.75">
      <c r="A39" s="10" t="s">
        <v>54</v>
      </c>
      <c r="B39" s="11" t="s">
        <v>18</v>
      </c>
      <c r="C39" s="10" t="s">
        <v>41</v>
      </c>
      <c r="D39" s="10" t="s">
        <v>11</v>
      </c>
      <c r="E39" s="10" t="s">
        <v>26</v>
      </c>
      <c r="F39" s="10" t="s">
        <v>9</v>
      </c>
      <c r="G39" s="34" t="s">
        <v>7</v>
      </c>
      <c r="H39" s="57">
        <v>3</v>
      </c>
      <c r="I39" s="58"/>
      <c r="J39" s="58">
        <v>1183333.33</v>
      </c>
      <c r="K39" s="58"/>
      <c r="L39" s="58"/>
      <c r="M39" s="58"/>
      <c r="N39" s="5">
        <f t="shared" si="0"/>
        <v>3549999.99</v>
      </c>
    </row>
    <row r="40" spans="1:14" ht="63.75">
      <c r="A40" s="10" t="s">
        <v>54</v>
      </c>
      <c r="B40" s="11" t="s">
        <v>17</v>
      </c>
      <c r="C40" s="10" t="s">
        <v>41</v>
      </c>
      <c r="D40" s="10" t="s">
        <v>11</v>
      </c>
      <c r="E40" s="10" t="s">
        <v>25</v>
      </c>
      <c r="F40" s="10" t="s">
        <v>9</v>
      </c>
      <c r="G40" s="34" t="s">
        <v>7</v>
      </c>
      <c r="H40" s="57">
        <v>5</v>
      </c>
      <c r="I40" s="58"/>
      <c r="J40" s="58">
        <v>137640</v>
      </c>
      <c r="K40" s="58"/>
      <c r="L40" s="58"/>
      <c r="M40" s="58"/>
      <c r="N40" s="5">
        <f t="shared" si="0"/>
        <v>688200</v>
      </c>
    </row>
    <row r="41" spans="1:14" ht="38.25">
      <c r="A41" s="10" t="s">
        <v>54</v>
      </c>
      <c r="B41" s="11" t="s">
        <v>29</v>
      </c>
      <c r="C41" s="10" t="s">
        <v>30</v>
      </c>
      <c r="D41" s="10" t="s">
        <v>31</v>
      </c>
      <c r="E41" s="10" t="s">
        <v>9</v>
      </c>
      <c r="F41" s="10" t="s">
        <v>9</v>
      </c>
      <c r="G41" s="34" t="s">
        <v>7</v>
      </c>
      <c r="H41" s="57"/>
      <c r="I41" s="58"/>
      <c r="J41" s="58"/>
      <c r="K41" s="58"/>
      <c r="L41" s="58"/>
      <c r="M41" s="58"/>
      <c r="N41" s="61">
        <v>6481800</v>
      </c>
    </row>
    <row r="42" spans="1:14" ht="127.5">
      <c r="A42" s="12" t="s">
        <v>54</v>
      </c>
      <c r="B42" s="13" t="s">
        <v>57</v>
      </c>
      <c r="C42" s="12" t="s">
        <v>35</v>
      </c>
      <c r="D42" s="12" t="s">
        <v>36</v>
      </c>
      <c r="E42" s="12" t="s">
        <v>9</v>
      </c>
      <c r="F42" s="12" t="s">
        <v>9</v>
      </c>
      <c r="G42" s="62" t="s">
        <v>7</v>
      </c>
      <c r="H42" s="63">
        <v>3</v>
      </c>
      <c r="I42" s="64"/>
      <c r="J42" s="64">
        <v>550000</v>
      </c>
      <c r="K42" s="64"/>
      <c r="L42" s="64"/>
      <c r="M42" s="64"/>
      <c r="N42" s="65">
        <f t="shared" si="0"/>
        <v>1650000</v>
      </c>
    </row>
    <row r="43" spans="1:14" ht="15">
      <c r="A43" s="14"/>
      <c r="B43" s="15"/>
      <c r="C43" s="14"/>
      <c r="D43" s="14"/>
      <c r="E43" s="14"/>
      <c r="F43" s="14"/>
      <c r="G43" s="34"/>
      <c r="H43" s="57"/>
      <c r="I43" s="58"/>
      <c r="J43" s="58"/>
      <c r="K43" s="58"/>
      <c r="L43" s="58">
        <v>20000</v>
      </c>
      <c r="M43" s="58"/>
      <c r="N43" s="5">
        <f>L43</f>
        <v>20000</v>
      </c>
    </row>
    <row r="44" spans="1:14" ht="15" outlineLevel="1">
      <c r="A44" s="50"/>
      <c r="B44" s="51"/>
      <c r="C44" s="50"/>
      <c r="D44" s="50"/>
      <c r="E44" s="50"/>
      <c r="F44" s="50"/>
      <c r="G44" s="52" t="e">
        <f>#REF!+#REF!+#REF!+#REF!</f>
        <v>#REF!</v>
      </c>
      <c r="H44" s="36"/>
      <c r="I44" s="53"/>
      <c r="J44" s="53"/>
      <c r="K44" s="53"/>
      <c r="L44" s="54"/>
      <c r="M44" s="54"/>
      <c r="N44" s="48">
        <f>SUM(N39:N43)</f>
        <v>12389999.99</v>
      </c>
    </row>
    <row r="45" spans="1:14" ht="15" hidden="1" outlineLevel="1">
      <c r="A45" s="50" t="s">
        <v>70</v>
      </c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60">
        <f>N10+N15+N20+N24+N33+N38+N44</f>
        <v>77926700.28899999</v>
      </c>
    </row>
    <row r="46" ht="15" collapsed="1"/>
  </sheetData>
  <sheetProtection/>
  <mergeCells count="1">
    <mergeCell ref="A2:N2"/>
  </mergeCells>
  <printOptions/>
  <pageMargins left="0.5118110236220472" right="0.11811023622047245" top="0.35433070866141736" bottom="0.3582677165354331" header="0.11811023622047245" footer="0.11811023622047245"/>
  <pageSetup fitToHeight="32" fitToWidth="1" horizontalDpi="600" verticalDpi="600" orientation="landscape" paperSize="8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Artyom</cp:lastModifiedBy>
  <cp:lastPrinted>2017-03-09T12:34:57Z</cp:lastPrinted>
  <dcterms:created xsi:type="dcterms:W3CDTF">2015-07-24T12:06:40Z</dcterms:created>
  <dcterms:modified xsi:type="dcterms:W3CDTF">2017-05-17T10:35:29Z</dcterms:modified>
  <cp:category/>
  <cp:version/>
  <cp:contentType/>
  <cp:contentStatus/>
</cp:coreProperties>
</file>