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Лист 1" sheetId="1" r:id="rId1"/>
  </sheets>
  <definedNames>
    <definedName name="_xlnm.Print_Area" localSheetId="0">'Лист 1'!#REF!</definedName>
  </definedNames>
  <calcPr fullCalcOnLoad="1"/>
</workbook>
</file>

<file path=xl/sharedStrings.xml><?xml version="1.0" encoding="utf-8"?>
<sst xmlns="http://schemas.openxmlformats.org/spreadsheetml/2006/main" count="31" uniqueCount="25">
  <si>
    <t>период с начала года</t>
  </si>
  <si>
    <t>за           декабрь</t>
  </si>
  <si>
    <t>Среднесписочная численность работников*, чел.</t>
  </si>
  <si>
    <t>Наименование учреждений, категории работников</t>
  </si>
  <si>
    <r>
      <t xml:space="preserve">Среднемесячная заработная плата из всех источников финансирования </t>
    </r>
    <r>
      <rPr>
        <b/>
        <sz val="10"/>
        <rFont val="Arial Narrow"/>
        <family val="2"/>
      </rPr>
      <t>(бюджет+внебюджет)*, руб.</t>
    </r>
  </si>
  <si>
    <t>г. Липецк</t>
  </si>
  <si>
    <t>г. Елец</t>
  </si>
  <si>
    <t xml:space="preserve">Численность работников (чел.), получающих ежемесячную начисленную зарплату (с н/г): </t>
  </si>
  <si>
    <t>на уровне минимальной заработной платы для работников бюджетного сектора экономики</t>
  </si>
  <si>
    <t>ниже величины ПМ трудоспособного населения</t>
  </si>
  <si>
    <t>Темп роста, %</t>
  </si>
  <si>
    <t>Елецкий район</t>
  </si>
  <si>
    <t>Измалковский район</t>
  </si>
  <si>
    <t>Лев-Толстовский район</t>
  </si>
  <si>
    <t>Краснинский район</t>
  </si>
  <si>
    <t>ИТОГО по муниципальным учреждениям</t>
  </si>
  <si>
    <t>ИТОГО по областным учреждениям</t>
  </si>
  <si>
    <t>ИТОГО по области</t>
  </si>
  <si>
    <t>МУНИЦИПАЛЬНЫЕ   УЧРЕЖДЕНИЯ</t>
  </si>
  <si>
    <t>ОБЛАСТНЫЕ УЧРЕЖДЕНИЯ</t>
  </si>
  <si>
    <r>
      <t>ВСЕГО   ПО ОТРАСЛИ</t>
    </r>
    <r>
      <rPr>
        <sz val="11"/>
        <rFont val="Arial Narrow"/>
        <family val="2"/>
      </rPr>
      <t xml:space="preserve">                                                    </t>
    </r>
  </si>
  <si>
    <t>Грязинский район</t>
  </si>
  <si>
    <t>Добринский район</t>
  </si>
  <si>
    <r>
      <t xml:space="preserve">ИНФОРМАЦИЯ
о численности и среднемесячной заработной плате работников ФКиС </t>
    </r>
    <r>
      <rPr>
        <b/>
        <u val="single"/>
        <sz val="13"/>
        <rFont val="Arial Narrow"/>
        <family val="2"/>
      </rPr>
      <t>(сотрудники по бюджетному и внебюджетному табелям)*</t>
    </r>
    <r>
      <rPr>
        <b/>
        <sz val="13"/>
        <rFont val="Arial Narrow"/>
        <family val="2"/>
      </rPr>
      <t xml:space="preserve"> за январь-декабрь 2017 года</t>
    </r>
  </si>
  <si>
    <t>к соответствующему периоду 2016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</si>
</sst>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#,##0.0"/>
    <numFmt numFmtId="192" formatCode="#,##0.0_р_."/>
    <numFmt numFmtId="193" formatCode="#,##0_р_."/>
    <numFmt numFmtId="194" formatCode="0.00000000"/>
    <numFmt numFmtId="195" formatCode="0.0000000"/>
    <numFmt numFmtId="196" formatCode="0.000000"/>
    <numFmt numFmtId="197" formatCode="0.00000"/>
  </numFmts>
  <fonts count="43">
    <font>
      <sz val="10"/>
      <name val="Arial"/>
      <family val="0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3"/>
      <name val="Arial Narrow"/>
      <family val="2"/>
    </font>
    <font>
      <sz val="11"/>
      <name val="Arial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right" wrapText="1"/>
    </xf>
    <xf numFmtId="19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wrapText="1"/>
    </xf>
    <xf numFmtId="192" fontId="3" fillId="0" borderId="10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0" zoomScaleNormal="80" zoomScalePageLayoutView="0" workbookViewId="0" topLeftCell="A1">
      <selection activeCell="O9" sqref="O9"/>
    </sheetView>
  </sheetViews>
  <sheetFormatPr defaultColWidth="9.140625" defaultRowHeight="12.75"/>
  <cols>
    <col min="1" max="1" width="28.8515625" style="5" customWidth="1"/>
    <col min="2" max="2" width="8.7109375" style="5" hidden="1" customWidth="1"/>
    <col min="3" max="3" width="9.140625" style="5" hidden="1" customWidth="1"/>
    <col min="4" max="4" width="9.140625" style="5" customWidth="1"/>
    <col min="5" max="5" width="12.7109375" style="5" customWidth="1"/>
    <col min="6" max="6" width="10.7109375" style="5" hidden="1" customWidth="1"/>
    <col min="7" max="7" width="9.00390625" style="5" hidden="1" customWidth="1"/>
    <col min="8" max="8" width="12.421875" style="5" customWidth="1"/>
    <col min="9" max="9" width="11.57421875" style="5" customWidth="1"/>
    <col min="10" max="10" width="21.7109375" style="6" customWidth="1"/>
    <col min="11" max="11" width="16.57421875" style="6" customWidth="1"/>
    <col min="12" max="12" width="9.140625" style="5" customWidth="1"/>
    <col min="13" max="14" width="9.28125" style="5" bestFit="1" customWidth="1"/>
    <col min="15" max="16384" width="9.140625" style="5" customWidth="1"/>
  </cols>
  <sheetData>
    <row r="1" spans="1:11" ht="57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4"/>
      <c r="K2" s="4"/>
    </row>
    <row r="3" spans="1:11" ht="54" customHeight="1">
      <c r="A3" s="27" t="s">
        <v>3</v>
      </c>
      <c r="B3" s="28" t="s">
        <v>2</v>
      </c>
      <c r="C3" s="29"/>
      <c r="D3" s="29"/>
      <c r="E3" s="29"/>
      <c r="F3" s="28" t="s">
        <v>4</v>
      </c>
      <c r="G3" s="29"/>
      <c r="H3" s="29"/>
      <c r="I3" s="29"/>
      <c r="J3" s="27" t="s">
        <v>7</v>
      </c>
      <c r="K3" s="27"/>
    </row>
    <row r="4" spans="1:11" ht="28.5">
      <c r="A4" s="27"/>
      <c r="B4" s="27">
        <v>2015</v>
      </c>
      <c r="C4" s="27"/>
      <c r="D4" s="3">
        <v>2017</v>
      </c>
      <c r="E4" s="23" t="s">
        <v>10</v>
      </c>
      <c r="F4" s="27">
        <v>2016</v>
      </c>
      <c r="G4" s="27"/>
      <c r="H4" s="3">
        <v>2017</v>
      </c>
      <c r="I4" s="23" t="s">
        <v>10</v>
      </c>
      <c r="J4" s="27"/>
      <c r="K4" s="27"/>
    </row>
    <row r="5" spans="1:11" ht="67.5" customHeight="1">
      <c r="A5" s="27"/>
      <c r="B5" s="3" t="s">
        <v>0</v>
      </c>
      <c r="C5" s="7" t="s">
        <v>1</v>
      </c>
      <c r="D5" s="3" t="s">
        <v>0</v>
      </c>
      <c r="E5" s="20" t="s">
        <v>24</v>
      </c>
      <c r="F5" s="3" t="s">
        <v>0</v>
      </c>
      <c r="G5" s="7" t="s">
        <v>1</v>
      </c>
      <c r="H5" s="3" t="s">
        <v>0</v>
      </c>
      <c r="I5" s="20" t="s">
        <v>24</v>
      </c>
      <c r="J5" s="3" t="s">
        <v>8</v>
      </c>
      <c r="K5" s="3" t="s">
        <v>9</v>
      </c>
    </row>
    <row r="6" spans="1:11" ht="16.5">
      <c r="A6" s="2">
        <v>1</v>
      </c>
      <c r="B6" s="2">
        <v>2</v>
      </c>
      <c r="C6" s="2">
        <v>3</v>
      </c>
      <c r="D6" s="2">
        <v>4</v>
      </c>
      <c r="E6" s="2">
        <v>6</v>
      </c>
      <c r="F6" s="2">
        <v>8</v>
      </c>
      <c r="G6" s="2">
        <v>9</v>
      </c>
      <c r="H6" s="2">
        <v>10</v>
      </c>
      <c r="I6" s="2">
        <v>12</v>
      </c>
      <c r="J6" s="2">
        <v>14</v>
      </c>
      <c r="K6" s="2">
        <v>15</v>
      </c>
    </row>
    <row r="7" spans="1:11" ht="16.5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6.5">
      <c r="A8" s="11" t="s">
        <v>5</v>
      </c>
      <c r="B8" s="9">
        <v>772</v>
      </c>
      <c r="C8" s="9">
        <v>808</v>
      </c>
      <c r="D8" s="9">
        <v>828</v>
      </c>
      <c r="E8" s="21">
        <f aca="true" t="shared" si="0" ref="E8:E13">D8/B8*100</f>
        <v>107.25388601036269</v>
      </c>
      <c r="F8" s="10">
        <v>18304</v>
      </c>
      <c r="G8" s="10">
        <v>27522</v>
      </c>
      <c r="H8" s="10">
        <v>20775</v>
      </c>
      <c r="I8" s="22">
        <f aca="true" t="shared" si="1" ref="I8:I13">H8/F8*100</f>
        <v>113.49978146853145</v>
      </c>
      <c r="J8" s="12">
        <v>221</v>
      </c>
      <c r="K8" s="12">
        <v>146</v>
      </c>
    </row>
    <row r="9" spans="1:11" ht="16.5">
      <c r="A9" s="11" t="s">
        <v>6</v>
      </c>
      <c r="B9" s="9">
        <v>254</v>
      </c>
      <c r="C9" s="9">
        <v>255</v>
      </c>
      <c r="D9" s="9">
        <v>227</v>
      </c>
      <c r="E9" s="21">
        <f t="shared" si="0"/>
        <v>89.37007874015748</v>
      </c>
      <c r="F9" s="10">
        <v>16703</v>
      </c>
      <c r="G9" s="10">
        <v>20372</v>
      </c>
      <c r="H9" s="10">
        <v>17611</v>
      </c>
      <c r="I9" s="22">
        <f t="shared" si="1"/>
        <v>105.43614919475543</v>
      </c>
      <c r="J9" s="13">
        <v>21</v>
      </c>
      <c r="K9" s="13">
        <v>33</v>
      </c>
    </row>
    <row r="10" spans="1:11" ht="16.5">
      <c r="A10" s="11" t="s">
        <v>11</v>
      </c>
      <c r="B10" s="9">
        <v>14</v>
      </c>
      <c r="C10" s="9">
        <v>14</v>
      </c>
      <c r="D10" s="9">
        <v>16</v>
      </c>
      <c r="E10" s="21">
        <f t="shared" si="0"/>
        <v>114.28571428571428</v>
      </c>
      <c r="F10" s="10">
        <v>19223</v>
      </c>
      <c r="G10" s="10">
        <v>18883</v>
      </c>
      <c r="H10" s="10">
        <v>18224</v>
      </c>
      <c r="I10" s="22">
        <f t="shared" si="1"/>
        <v>94.80310045258284</v>
      </c>
      <c r="J10" s="24">
        <v>3</v>
      </c>
      <c r="K10" s="15">
        <v>0</v>
      </c>
    </row>
    <row r="11" spans="1:11" ht="16.5">
      <c r="A11" s="16" t="s">
        <v>12</v>
      </c>
      <c r="B11" s="9">
        <v>25</v>
      </c>
      <c r="C11" s="9">
        <v>29</v>
      </c>
      <c r="D11" s="9">
        <v>29</v>
      </c>
      <c r="E11" s="21">
        <f t="shared" si="0"/>
        <v>115.99999999999999</v>
      </c>
      <c r="F11" s="10">
        <v>20051</v>
      </c>
      <c r="G11" s="10">
        <v>18765</v>
      </c>
      <c r="H11" s="10">
        <v>22321</v>
      </c>
      <c r="I11" s="22">
        <f t="shared" si="1"/>
        <v>111.32113111565506</v>
      </c>
      <c r="J11" s="14">
        <v>0</v>
      </c>
      <c r="K11" s="17">
        <v>0</v>
      </c>
    </row>
    <row r="12" spans="1:11" ht="16.5">
      <c r="A12" s="16" t="s">
        <v>13</v>
      </c>
      <c r="B12" s="9">
        <v>27</v>
      </c>
      <c r="C12" s="9">
        <v>27</v>
      </c>
      <c r="D12" s="9">
        <v>23</v>
      </c>
      <c r="E12" s="21">
        <f t="shared" si="0"/>
        <v>85.18518518518519</v>
      </c>
      <c r="F12" s="10">
        <v>13484</v>
      </c>
      <c r="G12" s="10">
        <v>14856</v>
      </c>
      <c r="H12" s="10">
        <v>14573</v>
      </c>
      <c r="I12" s="22">
        <f t="shared" si="1"/>
        <v>108.07623850489469</v>
      </c>
      <c r="J12" s="12">
        <v>0</v>
      </c>
      <c r="K12" s="12">
        <v>0</v>
      </c>
    </row>
    <row r="13" spans="1:11" ht="16.5">
      <c r="A13" s="16" t="s">
        <v>14</v>
      </c>
      <c r="B13" s="9">
        <v>22</v>
      </c>
      <c r="C13" s="9">
        <v>22</v>
      </c>
      <c r="D13" s="9">
        <v>21</v>
      </c>
      <c r="E13" s="21">
        <f t="shared" si="0"/>
        <v>95.45454545454545</v>
      </c>
      <c r="F13" s="10">
        <v>13010</v>
      </c>
      <c r="G13" s="10">
        <v>21265</v>
      </c>
      <c r="H13" s="10">
        <v>14316</v>
      </c>
      <c r="I13" s="22">
        <f t="shared" si="1"/>
        <v>110.03843197540353</v>
      </c>
      <c r="J13" s="15">
        <v>4</v>
      </c>
      <c r="K13" s="15">
        <v>0</v>
      </c>
    </row>
    <row r="14" spans="1:11" ht="16.5">
      <c r="A14" s="16" t="s">
        <v>21</v>
      </c>
      <c r="B14" s="9"/>
      <c r="C14" s="9"/>
      <c r="D14" s="9">
        <v>18</v>
      </c>
      <c r="E14" s="21">
        <f>D14/19*100</f>
        <v>94.73684210526315</v>
      </c>
      <c r="F14" s="10">
        <v>24209</v>
      </c>
      <c r="G14" s="10">
        <v>25698</v>
      </c>
      <c r="H14" s="10">
        <v>22162</v>
      </c>
      <c r="I14" s="22">
        <f>H14/21900*100</f>
        <v>101.19634703196347</v>
      </c>
      <c r="J14" s="15">
        <v>0</v>
      </c>
      <c r="K14" s="15">
        <v>0</v>
      </c>
    </row>
    <row r="15" spans="1:11" ht="16.5">
      <c r="A15" s="16" t="s">
        <v>22</v>
      </c>
      <c r="B15" s="9"/>
      <c r="C15" s="9"/>
      <c r="D15" s="9">
        <v>7</v>
      </c>
      <c r="E15" s="21">
        <f>D15/5.87*100</f>
        <v>119.2504258943782</v>
      </c>
      <c r="F15" s="10">
        <v>9591</v>
      </c>
      <c r="G15" s="10">
        <v>10323</v>
      </c>
      <c r="H15" s="10">
        <v>14304</v>
      </c>
      <c r="I15" s="22">
        <f>H15/9682.65*100</f>
        <v>147.72815293333954</v>
      </c>
      <c r="J15" s="15">
        <v>5</v>
      </c>
      <c r="K15" s="15">
        <v>2</v>
      </c>
    </row>
    <row r="16" spans="1:11" ht="33">
      <c r="A16" s="18" t="s">
        <v>15</v>
      </c>
      <c r="B16" s="9">
        <v>1114</v>
      </c>
      <c r="C16" s="9">
        <v>1155</v>
      </c>
      <c r="D16" s="9">
        <f>SUM(D8:D15)</f>
        <v>1169</v>
      </c>
      <c r="E16" s="21">
        <f>D16/1185*100</f>
        <v>98.64978902953587</v>
      </c>
      <c r="F16" s="10"/>
      <c r="G16" s="10"/>
      <c r="H16" s="10">
        <v>17932</v>
      </c>
      <c r="I16" s="22">
        <f>H16/17182*100</f>
        <v>104.36503317425212</v>
      </c>
      <c r="J16" s="12">
        <f>SUM(J8:J15)</f>
        <v>254</v>
      </c>
      <c r="K16" s="12">
        <f>SUM(K8:K15)</f>
        <v>181</v>
      </c>
    </row>
    <row r="17" spans="1:11" ht="16.5">
      <c r="A17" s="18"/>
      <c r="B17" s="9"/>
      <c r="C17" s="9"/>
      <c r="D17" s="9"/>
      <c r="E17" s="21"/>
      <c r="F17" s="10"/>
      <c r="G17" s="10"/>
      <c r="H17" s="10"/>
      <c r="I17" s="22"/>
      <c r="J17" s="12"/>
      <c r="K17" s="12"/>
    </row>
    <row r="18" spans="1:11" ht="16.5">
      <c r="A18" s="25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33">
      <c r="A19" s="8" t="s">
        <v>16</v>
      </c>
      <c r="B19" s="9">
        <v>469</v>
      </c>
      <c r="C19" s="9">
        <v>482</v>
      </c>
      <c r="D19" s="9">
        <v>455</v>
      </c>
      <c r="E19" s="21">
        <f>D19/445*100</f>
        <v>102.24719101123596</v>
      </c>
      <c r="F19" s="10">
        <v>20058</v>
      </c>
      <c r="G19" s="10">
        <v>23691</v>
      </c>
      <c r="H19" s="10">
        <v>21960</v>
      </c>
      <c r="I19" s="22">
        <f>H19/18050*100</f>
        <v>121.66204986149584</v>
      </c>
      <c r="J19" s="9">
        <v>39</v>
      </c>
      <c r="K19" s="9">
        <v>80</v>
      </c>
    </row>
    <row r="20" spans="1:11" ht="16.5">
      <c r="A20" s="18"/>
      <c r="B20" s="9"/>
      <c r="C20" s="9"/>
      <c r="D20" s="9"/>
      <c r="E20" s="21"/>
      <c r="F20" s="10"/>
      <c r="G20" s="10"/>
      <c r="H20" s="10"/>
      <c r="I20" s="22"/>
      <c r="J20" s="12"/>
      <c r="K20" s="12"/>
    </row>
    <row r="21" spans="1:11" ht="16.5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6.5">
      <c r="A22" s="11" t="s">
        <v>17</v>
      </c>
      <c r="B22" s="9">
        <v>1583</v>
      </c>
      <c r="C22" s="9">
        <v>1637</v>
      </c>
      <c r="D22" s="9">
        <v>1623</v>
      </c>
      <c r="E22" s="21">
        <f>D22/1630*100</f>
        <v>99.57055214723927</v>
      </c>
      <c r="F22" s="10">
        <v>18498</v>
      </c>
      <c r="G22" s="10">
        <v>24833</v>
      </c>
      <c r="H22" s="10">
        <v>20476</v>
      </c>
      <c r="I22" s="22">
        <f>H22/17419*100</f>
        <v>117.54980194040989</v>
      </c>
      <c r="J22" s="19">
        <v>292</v>
      </c>
      <c r="K22" s="19">
        <v>260</v>
      </c>
    </row>
    <row r="24" spans="1:1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sheetProtection/>
  <mergeCells count="11">
    <mergeCell ref="A1:K1"/>
    <mergeCell ref="A3:A5"/>
    <mergeCell ref="B4:C4"/>
    <mergeCell ref="A18:K18"/>
    <mergeCell ref="A7:K7"/>
    <mergeCell ref="A21:K21"/>
    <mergeCell ref="F4:G4"/>
    <mergeCell ref="J3:K4"/>
    <mergeCell ref="B3:E3"/>
    <mergeCell ref="F3:I3"/>
    <mergeCell ref="A24:K24"/>
  </mergeCells>
  <printOptions/>
  <pageMargins left="0.6299212598425197" right="0.2362204724409449" top="0.35433070866141736" bottom="0.15748031496062992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2018-10-12T08:37:37Z</cp:lastPrinted>
  <dcterms:created xsi:type="dcterms:W3CDTF">1996-10-08T23:32:33Z</dcterms:created>
  <dcterms:modified xsi:type="dcterms:W3CDTF">2018-10-12T12:03:03Z</dcterms:modified>
  <cp:category/>
  <cp:version/>
  <cp:contentType/>
  <cp:contentStatus/>
</cp:coreProperties>
</file>